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jenny.childress\Desktop\"/>
    </mc:Choice>
  </mc:AlternateContent>
  <xr:revisionPtr revIDLastSave="0" documentId="8_{B1CA56BB-B6BF-48E4-B374-94EF49E94315}" xr6:coauthVersionLast="47" xr6:coauthVersionMax="47" xr10:uidLastSave="{00000000-0000-0000-0000-000000000000}"/>
  <workbookProtection workbookAlgorithmName="SHA-512" workbookHashValue="gEBub74CtOjL7Hs2l+HYzzjKuEbc7uAeG3BGIGcLvrR2AxWJQuezBvYJtI4eoLtU38z2LudxLuoJsfphebobGQ==" workbookSaltValue="9DaKlWl0jwoh1ePwW0iDow==" workbookSpinCount="100000" lockStructure="1"/>
  <bookViews>
    <workbookView xWindow="28680" yWindow="-120" windowWidth="29040" windowHeight="15840" xr2:uid="{A3D2996B-0600-4C2D-B838-30FC22BCAA5C}"/>
  </bookViews>
  <sheets>
    <sheet name="Scenario 3-6" sheetId="16" r:id="rId1"/>
    <sheet name="Scenario 5-6" sheetId="15" r:id="rId2"/>
    <sheet name="Scenario 7-6" sheetId="17" r:id="rId3"/>
    <sheet name="Scenario 10-6" sheetId="18" r:id="rId4"/>
    <sheet name="Test" sheetId="14" state="hidden" r:id="rId5"/>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1" i="16" l="1"/>
  <c r="B24" i="16"/>
  <c r="B17" i="16"/>
  <c r="E10" i="16"/>
  <c r="B31" i="18"/>
  <c r="B24" i="18"/>
  <c r="B17" i="18"/>
  <c r="E10" i="18"/>
  <c r="B31" i="17"/>
  <c r="B24" i="17"/>
  <c r="B17" i="17"/>
  <c r="E10" i="17"/>
  <c r="B31" i="15"/>
  <c r="B24" i="15"/>
  <c r="B17" i="15"/>
  <c r="E10" i="15"/>
  <c r="B21" i="15" l="1"/>
  <c r="E14" i="15" l="1"/>
  <c r="E13" i="15"/>
  <c r="E28" i="18"/>
  <c r="B28" i="18"/>
  <c r="C29" i="18" s="1"/>
  <c r="B29" i="18" s="1"/>
  <c r="E27" i="18"/>
  <c r="E21" i="18"/>
  <c r="B21" i="18"/>
  <c r="C22" i="18" s="1"/>
  <c r="B22" i="18" s="1"/>
  <c r="E14" i="18"/>
  <c r="E13" i="18"/>
  <c r="B13" i="18"/>
  <c r="B15" i="18" s="1"/>
  <c r="E4" i="18"/>
  <c r="E6" i="18" s="1"/>
  <c r="E28" i="17"/>
  <c r="B28" i="17"/>
  <c r="C29" i="17" s="1"/>
  <c r="B29" i="17" s="1"/>
  <c r="E27" i="17"/>
  <c r="E21" i="17"/>
  <c r="B21" i="17"/>
  <c r="C22" i="17" s="1"/>
  <c r="B22" i="17" s="1"/>
  <c r="E14" i="17"/>
  <c r="E13" i="17"/>
  <c r="B13" i="17"/>
  <c r="E20" i="17" s="1"/>
  <c r="E4" i="17"/>
  <c r="E6" i="17" s="1"/>
  <c r="E28" i="16"/>
  <c r="B28" i="16"/>
  <c r="C29" i="16" s="1"/>
  <c r="B29" i="16" s="1"/>
  <c r="E27" i="16"/>
  <c r="E21" i="16"/>
  <c r="B21" i="16"/>
  <c r="C22" i="16" s="1"/>
  <c r="B22" i="16" s="1"/>
  <c r="F15" i="16"/>
  <c r="E15" i="16" s="1"/>
  <c r="B13" i="16"/>
  <c r="B15" i="16" s="1"/>
  <c r="E4" i="16"/>
  <c r="E6" i="16" s="1"/>
  <c r="E28" i="15"/>
  <c r="B28" i="15"/>
  <c r="C29" i="15" s="1"/>
  <c r="B29" i="15" s="1"/>
  <c r="E27" i="15"/>
  <c r="E21" i="15"/>
  <c r="C22" i="15"/>
  <c r="B22" i="15" s="1"/>
  <c r="B13" i="15"/>
  <c r="E20" i="15" s="1"/>
  <c r="E4" i="15"/>
  <c r="E6" i="15" s="1"/>
  <c r="E20" i="16" l="1"/>
  <c r="E22" i="16" s="1"/>
  <c r="F15" i="18"/>
  <c r="E15" i="18" s="1"/>
  <c r="F15" i="17"/>
  <c r="E15" i="17" s="1"/>
  <c r="E22" i="17"/>
  <c r="E29" i="18"/>
  <c r="F15" i="15"/>
  <c r="E15" i="15" s="1"/>
  <c r="E22" i="15"/>
  <c r="E20" i="18"/>
  <c r="E22" i="18" s="1"/>
  <c r="E29" i="17"/>
  <c r="B15" i="15"/>
  <c r="B15" i="17"/>
  <c r="E29" i="16"/>
  <c r="E29" i="15"/>
  <c r="E28" i="14" l="1"/>
  <c r="C28" i="14"/>
  <c r="B28" i="14"/>
  <c r="E21" i="14"/>
  <c r="C21" i="14"/>
  <c r="B21" i="14" s="1"/>
  <c r="F14" i="14"/>
  <c r="E14" i="14"/>
  <c r="B14" i="14"/>
  <c r="E5"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8AFC6CD8-A220-4A4C-9272-159599E7D089}">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E5DE6478-AB40-4D8D-8B9A-A102FF145345}">
      <text>
        <r>
          <rPr>
            <b/>
            <sz val="9"/>
            <color rgb="FF000000"/>
            <rFont val="Tahoma"/>
            <family val="2"/>
          </rPr>
          <t xml:space="preserve">GSE conventional guidelines for qualifying rate
</t>
        </r>
        <r>
          <rPr>
            <b/>
            <sz val="9"/>
            <color rgb="FF000000"/>
            <rFont val="Tahoma"/>
            <family val="2"/>
          </rPr>
          <t xml:space="preserve">
</t>
        </r>
        <r>
          <rPr>
            <b/>
            <sz val="9"/>
            <color rgb="FF000000"/>
            <rFont val="Tahoma"/>
            <family val="2"/>
          </rPr>
          <t xml:space="preserve">3/6 = note rate + 5%
</t>
        </r>
        <r>
          <rPr>
            <b/>
            <sz val="9"/>
            <color rgb="FF000000"/>
            <rFont val="Tahoma"/>
            <family val="2"/>
          </rPr>
          <t xml:space="preserve">5/6 = the greater of note rate + 2% or FIAR (fully indexed accural rate)
</t>
        </r>
        <r>
          <rPr>
            <b/>
            <sz val="9"/>
            <color rgb="FF000000"/>
            <rFont val="Tahoma"/>
            <family val="2"/>
          </rPr>
          <t xml:space="preserve">7/6 = the greater of note rate or FIAR
</t>
        </r>
        <r>
          <rPr>
            <b/>
            <sz val="9"/>
            <color rgb="FF000000"/>
            <rFont val="Tahoma"/>
            <family val="2"/>
          </rPr>
          <t>10/6 = the greater of note rate or FIAR</t>
        </r>
      </text>
    </comment>
    <comment ref="A17" authorId="0" shapeId="0" xr:uid="{8FA49759-1299-440D-ABD7-60C2703F4EAF}">
      <text>
        <r>
          <rPr>
            <b/>
            <sz val="9"/>
            <color indexed="81"/>
            <rFont val="Tahoma"/>
            <family val="2"/>
          </rPr>
          <t>P&amp;I on original loan amount.</t>
        </r>
      </text>
    </comment>
    <comment ref="A24" authorId="0" shapeId="0" xr:uid="{F065E00E-3F75-463E-AE26-61C1770DB64C}">
      <text>
        <r>
          <rPr>
            <b/>
            <sz val="9"/>
            <color rgb="FF000000"/>
            <rFont val="Tahoma"/>
            <family val="2"/>
          </rPr>
          <t>P&amp;I is calculated based on actual balance at time of adjustment</t>
        </r>
      </text>
    </comment>
    <comment ref="D24" authorId="0" shapeId="0" xr:uid="{51079F67-B98F-4565-899C-480BE5CB8E99}">
      <text>
        <r>
          <rPr>
            <b/>
            <sz val="9"/>
            <color rgb="FF000000"/>
            <rFont val="Tahoma"/>
            <family val="2"/>
          </rPr>
          <t>Use amortization schedule to estimate balance at the end of initial adjustment period</t>
        </r>
      </text>
    </comment>
    <comment ref="A31" authorId="0" shapeId="0" xr:uid="{15B261A7-BE43-440C-9F0C-AB3A6F1129C8}">
      <text>
        <r>
          <rPr>
            <b/>
            <sz val="9"/>
            <color indexed="81"/>
            <rFont val="Tahoma"/>
            <family val="2"/>
          </rPr>
          <t>P&amp;I is calculated based on actual balance at time of adjustment</t>
        </r>
        <r>
          <rPr>
            <sz val="9"/>
            <color indexed="81"/>
            <rFont val="Tahoma"/>
            <family val="2"/>
          </rPr>
          <t xml:space="preserve">
</t>
        </r>
      </text>
    </comment>
    <comment ref="D31" authorId="0" shapeId="0" xr:uid="{94300F50-E6B6-458A-9AC8-F67A597A29DE}">
      <text>
        <r>
          <rPr>
            <b/>
            <sz val="9"/>
            <color rgb="FF000000"/>
            <rFont val="Tahoma"/>
            <family val="2"/>
          </rPr>
          <t>Use amortization schedule to estimate balance at the end of second adjustment period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8883E0A7-2181-4D2C-8587-68BA479831E2}">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C610E8C3-B4C7-4DBA-8CE0-30DB3AAA25B0}">
      <text>
        <r>
          <rPr>
            <b/>
            <sz val="9"/>
            <color rgb="FF000000"/>
            <rFont val="Tahoma"/>
            <family val="2"/>
          </rPr>
          <t xml:space="preserve">GSE conventional guidelines for qualifying rate
</t>
        </r>
        <r>
          <rPr>
            <b/>
            <sz val="9"/>
            <color rgb="FF000000"/>
            <rFont val="Tahoma"/>
            <family val="2"/>
          </rPr>
          <t xml:space="preserve">
</t>
        </r>
        <r>
          <rPr>
            <b/>
            <sz val="9"/>
            <color rgb="FF000000"/>
            <rFont val="Tahoma"/>
            <family val="2"/>
          </rPr>
          <t xml:space="preserve">3/6 = note rate + 5%
</t>
        </r>
        <r>
          <rPr>
            <b/>
            <sz val="9"/>
            <color rgb="FF000000"/>
            <rFont val="Tahoma"/>
            <family val="2"/>
          </rPr>
          <t xml:space="preserve">5/6 = the greater of note rate + 2% or FIAR (fully indexed accural rate)
</t>
        </r>
        <r>
          <rPr>
            <b/>
            <sz val="9"/>
            <color rgb="FF000000"/>
            <rFont val="Tahoma"/>
            <family val="2"/>
          </rPr>
          <t xml:space="preserve">7/6 = the greater of note rate or FIAR
</t>
        </r>
        <r>
          <rPr>
            <b/>
            <sz val="9"/>
            <color rgb="FF000000"/>
            <rFont val="Tahoma"/>
            <family val="2"/>
          </rPr>
          <t>10/6 = the greater of note rate or FIAR</t>
        </r>
      </text>
    </comment>
    <comment ref="A17" authorId="0" shapeId="0" xr:uid="{9FD39E34-DAE7-4B98-8556-CA5B20BDD36F}">
      <text>
        <r>
          <rPr>
            <b/>
            <sz val="9"/>
            <color rgb="FF000000"/>
            <rFont val="Tahoma"/>
            <family val="2"/>
          </rPr>
          <t>P&amp;I on original loan amount.</t>
        </r>
      </text>
    </comment>
    <comment ref="A24" authorId="0" shapeId="0" xr:uid="{D331C6EB-713F-42EC-9721-9FE0355DAD25}">
      <text>
        <r>
          <rPr>
            <b/>
            <sz val="9"/>
            <color rgb="FF000000"/>
            <rFont val="Tahoma"/>
            <family val="2"/>
          </rPr>
          <t>P&amp;I is calculated based on actual balance at time of adjustment</t>
        </r>
      </text>
    </comment>
    <comment ref="D24" authorId="0" shapeId="0" xr:uid="{CDE2C0F3-A180-4CB6-91BA-E30E376C9F15}">
      <text>
        <r>
          <rPr>
            <b/>
            <sz val="9"/>
            <color rgb="FF000000"/>
            <rFont val="Tahoma"/>
            <family val="2"/>
          </rPr>
          <t>Use amortization schedule to estimate balance at the end of initial adjustment period</t>
        </r>
      </text>
    </comment>
    <comment ref="A31" authorId="0" shapeId="0" xr:uid="{FEDBCAF7-E96F-4E2B-BF59-9777AC41AE39}">
      <text>
        <r>
          <rPr>
            <b/>
            <sz val="9"/>
            <color rgb="FF000000"/>
            <rFont val="Tahoma"/>
            <family val="2"/>
          </rPr>
          <t>P&amp;I is calculated based on actual balance at time of adjustment</t>
        </r>
        <r>
          <rPr>
            <sz val="9"/>
            <color rgb="FF000000"/>
            <rFont val="Tahoma"/>
            <family val="2"/>
          </rPr>
          <t xml:space="preserve">
</t>
        </r>
      </text>
    </comment>
    <comment ref="D31" authorId="0" shapeId="0" xr:uid="{226592E3-F190-4913-B375-18AE3C7B4E4F}">
      <text>
        <r>
          <rPr>
            <b/>
            <sz val="9"/>
            <color rgb="FF000000"/>
            <rFont val="Tahoma"/>
            <family val="2"/>
          </rPr>
          <t>Use amortization schedule to estimate balance at the end of second adjustment period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BE5285E3-BA31-4D1A-B388-01657153F7C2}">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60D461C2-411E-421C-817F-D787019280D4}">
      <text>
        <r>
          <rPr>
            <b/>
            <sz val="9"/>
            <color rgb="FF000000"/>
            <rFont val="Tahoma"/>
            <family val="2"/>
          </rPr>
          <t xml:space="preserve">GSE conventional guidelines for qualifying rate
</t>
        </r>
        <r>
          <rPr>
            <b/>
            <sz val="9"/>
            <color rgb="FF000000"/>
            <rFont val="Tahoma"/>
            <family val="2"/>
          </rPr>
          <t xml:space="preserve">
</t>
        </r>
        <r>
          <rPr>
            <b/>
            <sz val="9"/>
            <color rgb="FF000000"/>
            <rFont val="Tahoma"/>
            <family val="2"/>
          </rPr>
          <t xml:space="preserve">3/6 = note rate + 5%
</t>
        </r>
        <r>
          <rPr>
            <b/>
            <sz val="9"/>
            <color rgb="FF000000"/>
            <rFont val="Tahoma"/>
            <family val="2"/>
          </rPr>
          <t xml:space="preserve">5/6 = the greater of note rate + 2% or FIAR (fully indexed accural rate)
</t>
        </r>
        <r>
          <rPr>
            <b/>
            <sz val="9"/>
            <color rgb="FF000000"/>
            <rFont val="Tahoma"/>
            <family val="2"/>
          </rPr>
          <t xml:space="preserve">7/6 = the greater of note rate or FIAR
</t>
        </r>
        <r>
          <rPr>
            <b/>
            <sz val="9"/>
            <color rgb="FF000000"/>
            <rFont val="Tahoma"/>
            <family val="2"/>
          </rPr>
          <t>10/6 = the greater of note rate or FIAR</t>
        </r>
      </text>
    </comment>
    <comment ref="A17" authorId="0" shapeId="0" xr:uid="{CAEF9A87-4AFB-495F-B05E-8D68D51B8158}">
      <text>
        <r>
          <rPr>
            <b/>
            <sz val="9"/>
            <color rgb="FF000000"/>
            <rFont val="Tahoma"/>
            <family val="2"/>
          </rPr>
          <t>P&amp;I on original loan amount.</t>
        </r>
      </text>
    </comment>
    <comment ref="A24" authorId="0" shapeId="0" xr:uid="{0D3AB4EB-B80C-49BE-872C-702BE087A9F0}">
      <text>
        <r>
          <rPr>
            <b/>
            <sz val="9"/>
            <color indexed="81"/>
            <rFont val="Tahoma"/>
            <family val="2"/>
          </rPr>
          <t>P&amp;I is calculated based on actual balance at time of adjustment</t>
        </r>
      </text>
    </comment>
    <comment ref="D24" authorId="0" shapeId="0" xr:uid="{39FB1CB2-6281-41E5-9B0E-F69C66AE4B6A}">
      <text>
        <r>
          <rPr>
            <b/>
            <sz val="9"/>
            <color rgb="FF000000"/>
            <rFont val="Tahoma"/>
            <family val="2"/>
          </rPr>
          <t>Use amortization schedule to estimate balance at the end of initial adjustment period</t>
        </r>
      </text>
    </comment>
    <comment ref="A31" authorId="0" shapeId="0" xr:uid="{FD20DA60-01BE-46EA-AE1B-2D9CB15CF007}">
      <text>
        <r>
          <rPr>
            <b/>
            <sz val="9"/>
            <color indexed="81"/>
            <rFont val="Tahoma"/>
            <family val="2"/>
          </rPr>
          <t>P&amp;I is calculated based on actual balance at time of adjustment</t>
        </r>
        <r>
          <rPr>
            <sz val="9"/>
            <color indexed="81"/>
            <rFont val="Tahoma"/>
            <family val="2"/>
          </rPr>
          <t xml:space="preserve">
</t>
        </r>
      </text>
    </comment>
    <comment ref="D31" authorId="0" shapeId="0" xr:uid="{17F1D018-0404-45C7-BB5C-C535E8962BD4}">
      <text>
        <r>
          <rPr>
            <b/>
            <sz val="9"/>
            <color rgb="FF000000"/>
            <rFont val="Tahoma"/>
            <family val="2"/>
          </rPr>
          <t>Use amortization schedule to estimate balance at the end of second adjustment period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3" authorId="0" shapeId="0" xr:uid="{935B5C97-6CD0-4E6F-B552-2BB2355CAE76}">
      <text>
        <r>
          <rPr>
            <b/>
            <sz val="9"/>
            <color rgb="FF000000"/>
            <rFont val="Tahoma"/>
            <family val="2"/>
          </rPr>
          <t xml:space="preserve">Fill in ARM program type
</t>
        </r>
        <r>
          <rPr>
            <b/>
            <sz val="9"/>
            <color rgb="FF000000"/>
            <rFont val="Tahoma"/>
            <family val="2"/>
          </rPr>
          <t xml:space="preserve">3/6 - indicate caps
</t>
        </r>
        <r>
          <rPr>
            <b/>
            <sz val="9"/>
            <color rgb="FF000000"/>
            <rFont val="Tahoma"/>
            <family val="2"/>
          </rPr>
          <t xml:space="preserve">5/6 - indicate caps
</t>
        </r>
        <r>
          <rPr>
            <b/>
            <sz val="9"/>
            <color rgb="FF000000"/>
            <rFont val="Tahoma"/>
            <family val="2"/>
          </rPr>
          <t xml:space="preserve">7/6 - indicate caps
</t>
        </r>
        <r>
          <rPr>
            <b/>
            <sz val="9"/>
            <color rgb="FF000000"/>
            <rFont val="Tahoma"/>
            <family val="2"/>
          </rPr>
          <t xml:space="preserve">10/6 - indicate caps
</t>
        </r>
        <r>
          <rPr>
            <b/>
            <sz val="9"/>
            <color rgb="FF000000"/>
            <rFont val="Tahoma"/>
            <family val="2"/>
          </rPr>
          <t>other</t>
        </r>
      </text>
    </comment>
    <comment ref="A12" authorId="0" shapeId="0" xr:uid="{E7B8AA50-665E-4706-B56F-0EB2FB825353}">
      <text>
        <r>
          <rPr>
            <b/>
            <sz val="9"/>
            <color rgb="FF000000"/>
            <rFont val="Tahoma"/>
            <family val="2"/>
          </rPr>
          <t xml:space="preserve">GSE conventional guidelines for qualifying rate
</t>
        </r>
        <r>
          <rPr>
            <b/>
            <sz val="9"/>
            <color rgb="FF000000"/>
            <rFont val="Tahoma"/>
            <family val="2"/>
          </rPr>
          <t xml:space="preserve">
</t>
        </r>
        <r>
          <rPr>
            <b/>
            <sz val="9"/>
            <color rgb="FF000000"/>
            <rFont val="Tahoma"/>
            <family val="2"/>
          </rPr>
          <t xml:space="preserve">3/6 = note rate + 5%
</t>
        </r>
        <r>
          <rPr>
            <b/>
            <sz val="9"/>
            <color rgb="FF000000"/>
            <rFont val="Tahoma"/>
            <family val="2"/>
          </rPr>
          <t xml:space="preserve">5/6 = the greater of note rate + 2% or FIAR (fully indexed accural rate)
</t>
        </r>
        <r>
          <rPr>
            <b/>
            <sz val="9"/>
            <color rgb="FF000000"/>
            <rFont val="Tahoma"/>
            <family val="2"/>
          </rPr>
          <t xml:space="preserve">7/6 = the greater of note rate or FIAR
</t>
        </r>
        <r>
          <rPr>
            <b/>
            <sz val="9"/>
            <color rgb="FF000000"/>
            <rFont val="Tahoma"/>
            <family val="2"/>
          </rPr>
          <t>10/6 = the greater of note rate or FIAR</t>
        </r>
      </text>
    </comment>
    <comment ref="A17" authorId="0" shapeId="0" xr:uid="{188F78C2-066D-4AF0-A9CA-C28822E35AC5}">
      <text>
        <r>
          <rPr>
            <b/>
            <sz val="9"/>
            <color rgb="FF000000"/>
            <rFont val="Tahoma"/>
            <family val="2"/>
          </rPr>
          <t>P&amp;I on original loan amount.</t>
        </r>
      </text>
    </comment>
    <comment ref="A24" authorId="0" shapeId="0" xr:uid="{95368E70-1447-4B1D-8AFD-EDDBACD69925}">
      <text>
        <r>
          <rPr>
            <b/>
            <sz val="9"/>
            <color indexed="81"/>
            <rFont val="Tahoma"/>
            <family val="2"/>
          </rPr>
          <t>P&amp;I is calculated based on actual balance at time of adjustment</t>
        </r>
      </text>
    </comment>
    <comment ref="D24" authorId="0" shapeId="0" xr:uid="{8F05EFE4-8970-44C7-8FF2-4EA638A856EB}">
      <text>
        <r>
          <rPr>
            <b/>
            <sz val="9"/>
            <color indexed="81"/>
            <rFont val="Tahoma"/>
            <family val="2"/>
          </rPr>
          <t>Use amortization schedule to estimate balance at the end of initial adjustment period</t>
        </r>
      </text>
    </comment>
    <comment ref="A31" authorId="0" shapeId="0" xr:uid="{1D3A5519-CED7-45CB-9A94-EF8A0709C6B1}">
      <text>
        <r>
          <rPr>
            <b/>
            <sz val="9"/>
            <color indexed="81"/>
            <rFont val="Tahoma"/>
            <family val="2"/>
          </rPr>
          <t>P&amp;I is calculated based on actual balance at time of adjustment</t>
        </r>
        <r>
          <rPr>
            <sz val="9"/>
            <color indexed="81"/>
            <rFont val="Tahoma"/>
            <family val="2"/>
          </rPr>
          <t xml:space="preserve">
</t>
        </r>
      </text>
    </comment>
    <comment ref="D31" authorId="0" shapeId="0" xr:uid="{9128D47E-73F6-4B16-8667-CDF21CDEF978}">
      <text>
        <r>
          <rPr>
            <b/>
            <sz val="9"/>
            <color rgb="FF000000"/>
            <rFont val="Tahoma"/>
            <family val="2"/>
          </rPr>
          <t>Use amortization schedule to estimate balance at the end of second adjustment period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Patricia Bunch</author>
  </authors>
  <commentList>
    <comment ref="A2" authorId="0" shapeId="0" xr:uid="{B90BDEBF-ADB1-49C5-94CF-EA694556E2AB}">
      <text>
        <r>
          <rPr>
            <b/>
            <sz val="9"/>
            <color indexed="81"/>
            <rFont val="Tahoma"/>
            <family val="2"/>
          </rPr>
          <t>Fill in ARM program type
3/6 - indicate caps
5/6 - indicate caps
7/6 - indicate caps
10/6 - indicate caps
other</t>
        </r>
      </text>
    </comment>
    <comment ref="A11" authorId="0" shapeId="0" xr:uid="{E9985DE9-34B5-4F1F-93A5-4D190948B8CE}">
      <text>
        <r>
          <rPr>
            <b/>
            <sz val="9"/>
            <color indexed="81"/>
            <rFont val="Tahoma"/>
            <family val="2"/>
          </rPr>
          <t>GSE conventional guidelines for qualifying rate
3/6 = note rate + 5%
5/6 = the greater of note rate + 2% or FIAR (fully indexed accural rate)
7/6 = the greater of note rate or FIAR
10/6 = the greater of note rate or FIAR</t>
        </r>
      </text>
    </comment>
    <comment ref="A16" authorId="0" shapeId="0" xr:uid="{5FA86978-62E8-4D25-AA18-4C7C9DC6A778}">
      <text>
        <r>
          <rPr>
            <b/>
            <sz val="9"/>
            <color indexed="81"/>
            <rFont val="Tahoma"/>
            <family val="2"/>
          </rPr>
          <t>P&amp;I on original loan amount.</t>
        </r>
      </text>
    </comment>
    <comment ref="A23" authorId="0" shapeId="0" xr:uid="{0B17EA04-760B-490B-A664-591ECB3494A6}">
      <text>
        <r>
          <rPr>
            <b/>
            <sz val="9"/>
            <color indexed="81"/>
            <rFont val="Tahoma"/>
            <family val="2"/>
          </rPr>
          <t>P&amp;I is calculated based on actual balance at time of adjustment</t>
        </r>
      </text>
    </comment>
    <comment ref="A30" authorId="0" shapeId="0" xr:uid="{45078899-FDF9-4143-B7E9-4CB279ECBB85}">
      <text>
        <r>
          <rPr>
            <b/>
            <sz val="9"/>
            <color indexed="81"/>
            <rFont val="Tahoma"/>
            <family val="2"/>
          </rPr>
          <t>P&amp;I is calculated based on actual balance at time of adjustment</t>
        </r>
        <r>
          <rPr>
            <sz val="9"/>
            <color indexed="81"/>
            <rFont val="Tahoma"/>
            <family val="2"/>
          </rPr>
          <t xml:space="preserve">
</t>
        </r>
      </text>
    </comment>
  </commentList>
</comments>
</file>

<file path=xl/sharedStrings.xml><?xml version="1.0" encoding="utf-8"?>
<sst xmlns="http://schemas.openxmlformats.org/spreadsheetml/2006/main" count="228" uniqueCount="46">
  <si>
    <t>Loan amount</t>
  </si>
  <si>
    <t>Initial Rate</t>
  </si>
  <si>
    <t>Term</t>
  </si>
  <si>
    <t>Index</t>
  </si>
  <si>
    <t>Margin</t>
  </si>
  <si>
    <t>Adjustable Rate Mortgage Calculator</t>
  </si>
  <si>
    <t>Max Rate</t>
  </si>
  <si>
    <t>P&amp;I</t>
  </si>
  <si>
    <t>Qualifying Rate Calculations</t>
  </si>
  <si>
    <t>Note Rate</t>
  </si>
  <si>
    <t>Periodic Cap</t>
  </si>
  <si>
    <t>Subject to Program Caps</t>
  </si>
  <si>
    <t>Lifetime Cap</t>
  </si>
  <si>
    <t>Fully Indexed Accural Rate(FIAR)</t>
  </si>
  <si>
    <t>Current Note Rate</t>
  </si>
  <si>
    <t>Scenario</t>
  </si>
  <si>
    <t>Initial Note Rate</t>
  </si>
  <si>
    <t>Index - SOFR (Fannie/Freddie)</t>
  </si>
  <si>
    <t>% over Note Rate</t>
  </si>
  <si>
    <r>
      <t xml:space="preserve">Margin - </t>
    </r>
    <r>
      <rPr>
        <i/>
        <sz val="14"/>
        <color theme="1"/>
        <rFont val="Calibri"/>
        <family val="2"/>
        <scheme val="minor"/>
      </rPr>
      <t>also Min Rate (floor)</t>
    </r>
  </si>
  <si>
    <r>
      <rPr>
        <b/>
        <sz val="14"/>
        <color theme="1"/>
        <rFont val="Calibri"/>
        <family val="2"/>
        <scheme val="minor"/>
      </rPr>
      <t>FIAR</t>
    </r>
    <r>
      <rPr>
        <b/>
        <sz val="9"/>
        <color theme="1"/>
        <rFont val="Calibri"/>
        <family val="2"/>
        <scheme val="minor"/>
      </rPr>
      <t xml:space="preserve"> -Rounded to nearest .125</t>
    </r>
  </si>
  <si>
    <t>Qualifying Rate</t>
  </si>
  <si>
    <t>Lower of FIAR or Current Note Rate + Cap</t>
  </si>
  <si>
    <r>
      <t xml:space="preserve">Fully Indexed Accural Rate (FIAR) - </t>
    </r>
    <r>
      <rPr>
        <sz val="9"/>
        <color theme="1"/>
        <rFont val="Calibri"/>
        <family val="2"/>
        <scheme val="minor"/>
      </rPr>
      <t>Rounded to nearest .125</t>
    </r>
  </si>
  <si>
    <r>
      <t>Fully Indexed Accural Rate (FIAR) -</t>
    </r>
    <r>
      <rPr>
        <sz val="10"/>
        <color theme="1"/>
        <rFont val="Calibri"/>
        <family val="2"/>
        <scheme val="minor"/>
      </rPr>
      <t xml:space="preserve"> </t>
    </r>
    <r>
      <rPr>
        <sz val="9"/>
        <color theme="1"/>
        <rFont val="Calibri"/>
        <family val="2"/>
        <scheme val="minor"/>
      </rPr>
      <t>Rounded to nearest .125</t>
    </r>
  </si>
  <si>
    <t>ARM - What are the guidelines?</t>
  </si>
  <si>
    <t>1st Adjustment Cap</t>
  </si>
  <si>
    <t>2nd Adjustment Cap</t>
  </si>
  <si>
    <t>ARM Program Type</t>
  </si>
  <si>
    <t>Estimated Loan Balance</t>
  </si>
  <si>
    <r>
      <t xml:space="preserve">1st Adjustment Rate Calculations </t>
    </r>
    <r>
      <rPr>
        <i/>
        <sz val="14"/>
        <color theme="1"/>
        <rFont val="Calibri"/>
        <family val="2"/>
        <scheme val="minor"/>
      </rPr>
      <t>(# mths)</t>
    </r>
  </si>
  <si>
    <r>
      <t xml:space="preserve">2nd Adjustment Rate Calculations </t>
    </r>
    <r>
      <rPr>
        <i/>
        <sz val="14"/>
        <color theme="1"/>
        <rFont val="Calibri"/>
        <family val="2"/>
        <scheme val="minor"/>
      </rPr>
      <t>(# mths)</t>
    </r>
  </si>
  <si>
    <t>Index - at the time of first adjustment</t>
  </si>
  <si>
    <t>Term - in months</t>
  </si>
  <si>
    <t>Adjustable Rate Mortgage Demo Tool</t>
  </si>
  <si>
    <t>ARM Program Type:  3/6</t>
  </si>
  <si>
    <t>ARM Program Type:  5/6</t>
  </si>
  <si>
    <t>ARM Program Type:  7/6</t>
  </si>
  <si>
    <t>ARM Program Type:  10/6</t>
  </si>
  <si>
    <r>
      <t xml:space="preserve">Margin - </t>
    </r>
    <r>
      <rPr>
        <i/>
        <sz val="12"/>
        <color theme="1"/>
        <rFont val="Verdana"/>
        <family val="2"/>
      </rPr>
      <t>also Min Rate (floor)</t>
    </r>
  </si>
  <si>
    <t>FIAR -Rounded to nearest .125</t>
  </si>
  <si>
    <t>Fully Indexed Accural Rate (FIAR) - Rounded to nearest .125</t>
  </si>
  <si>
    <r>
      <t xml:space="preserve">2nd Adjustment Rate Calculations </t>
    </r>
    <r>
      <rPr>
        <i/>
        <sz val="12"/>
        <color rgb="FF009DD1"/>
        <rFont val="Verdana"/>
        <family val="2"/>
      </rPr>
      <t>(# mths)</t>
    </r>
  </si>
  <si>
    <r>
      <t xml:space="preserve">1st Adjustment Rate Calculations </t>
    </r>
    <r>
      <rPr>
        <i/>
        <sz val="12"/>
        <color rgb="FF009DD1"/>
        <rFont val="Verdana"/>
        <family val="2"/>
      </rPr>
      <t>(# mths)</t>
    </r>
  </si>
  <si>
    <t>Disclaimer: This demo tool has been designed to assist in understanding the components of various adjustable rate mortgage scenarios. All interest rates, payment figures, balances are estimates based on data you provided within the tool and are to be used for instructional purposes only. Please consult your program/product guidelines to determine qualification and/or eligibility requirements.</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</si>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</sst>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quot;$&quot;#,##0.00"/>
    <numFmt numFmtId="166" formatCode="&quot;$&quot;#,##0"/>
    <numFmt numFmtId="167" formatCode="0.000%"/>
  </numFmts>
  <fonts count="34" x14ac:knownFonts="1">
    <font>
      <sz val="11"/>
      <color theme="1"/>
      <name val="Calibri"/>
      <family val="2"/>
      <scheme val="minor"/>
    </font>
    <font>
      <sz val="16"/>
      <color theme="1"/>
      <name val="Calibri"/>
      <family val="2"/>
      <scheme val="minor"/>
    </font>
    <font>
      <b/>
      <sz val="16"/>
      <color theme="1"/>
      <name val="Calibri"/>
      <family val="2"/>
      <scheme val="minor"/>
    </font>
    <font>
      <b/>
      <sz val="11"/>
      <color theme="1"/>
      <name val="Calibri"/>
      <family val="2"/>
      <scheme val="minor"/>
    </font>
    <font>
      <b/>
      <sz val="18"/>
      <color theme="1"/>
      <name val="Calibri"/>
      <family val="2"/>
      <scheme val="minor"/>
    </font>
    <font>
      <sz val="9"/>
      <color indexed="81"/>
      <name val="Tahoma"/>
      <family val="2"/>
    </font>
    <font>
      <sz val="14"/>
      <color theme="1"/>
      <name val="Calibri"/>
      <family val="2"/>
      <scheme val="minor"/>
    </font>
    <font>
      <sz val="10"/>
      <color theme="1"/>
      <name val="Calibri"/>
      <family val="2"/>
      <scheme val="minor"/>
    </font>
    <font>
      <i/>
      <sz val="14"/>
      <color theme="1"/>
      <name val="Calibri"/>
      <family val="2"/>
      <scheme val="minor"/>
    </font>
    <font>
      <sz val="18"/>
      <color theme="1"/>
      <name val="Calibri"/>
      <family val="2"/>
      <scheme val="minor"/>
    </font>
    <font>
      <b/>
      <sz val="14"/>
      <color theme="1"/>
      <name val="Calibri"/>
      <family val="2"/>
      <scheme val="minor"/>
    </font>
    <font>
      <b/>
      <sz val="14"/>
      <color rgb="FFFF0000"/>
      <name val="Calibri"/>
      <family val="2"/>
      <scheme val="minor"/>
    </font>
    <font>
      <sz val="14"/>
      <name val="Calibri"/>
      <family val="2"/>
      <scheme val="minor"/>
    </font>
    <font>
      <b/>
      <sz val="9"/>
      <color theme="1"/>
      <name val="Calibri"/>
      <family val="2"/>
      <scheme val="minor"/>
    </font>
    <font>
      <sz val="14"/>
      <color theme="0"/>
      <name val="Calibri"/>
      <family val="2"/>
      <scheme val="minor"/>
    </font>
    <font>
      <sz val="9"/>
      <color theme="1"/>
      <name val="Calibri"/>
      <family val="2"/>
      <scheme val="minor"/>
    </font>
    <font>
      <b/>
      <sz val="9"/>
      <color indexed="81"/>
      <name val="Tahoma"/>
      <family val="2"/>
    </font>
    <font>
      <sz val="18"/>
      <color theme="0"/>
      <name val="Calibri"/>
      <family val="2"/>
      <scheme val="minor"/>
    </font>
    <font>
      <b/>
      <sz val="9"/>
      <color rgb="FF000000"/>
      <name val="Tahoma"/>
      <family val="2"/>
    </font>
    <font>
      <b/>
      <sz val="12"/>
      <color theme="1"/>
      <name val="Verdana"/>
      <family val="2"/>
    </font>
    <font>
      <sz val="12"/>
      <color theme="1"/>
      <name val="Verdana"/>
      <family val="2"/>
    </font>
    <font>
      <sz val="12"/>
      <color theme="0"/>
      <name val="Verdana"/>
      <family val="2"/>
    </font>
    <font>
      <b/>
      <sz val="12"/>
      <color theme="0"/>
      <name val="Verdana"/>
      <family val="2"/>
    </font>
    <font>
      <i/>
      <sz val="12"/>
      <color theme="1"/>
      <name val="Verdana"/>
      <family val="2"/>
    </font>
    <font>
      <b/>
      <sz val="12"/>
      <color rgb="FFFF0000"/>
      <name val="Verdana"/>
      <family val="2"/>
    </font>
    <font>
      <sz val="12"/>
      <name val="Verdana"/>
      <family val="2"/>
    </font>
    <font>
      <b/>
      <sz val="12"/>
      <color rgb="FF009DD1"/>
      <name val="Verdana"/>
      <family val="2"/>
    </font>
    <font>
      <i/>
      <sz val="12"/>
      <color rgb="FF009DD1"/>
      <name val="Verdana"/>
      <family val="2"/>
    </font>
    <font>
      <sz val="12"/>
      <color rgb="FFDCE6F1"/>
      <name val="Verdana"/>
      <family val="2"/>
    </font>
    <font>
      <b/>
      <sz val="12"/>
      <name val="Verdana"/>
      <family val="2"/>
    </font>
    <font>
      <sz val="9"/>
      <color rgb="FF000000"/>
      <name val="Tahoma"/>
      <family val="2"/>
    </font>
    <font>
      <sz val="12"/>
      <color rgb="FF009DD1"/>
      <name val="Verdana"/>
      <family val="2"/>
    </font>
    <font>
      <i/>
      <sz val="9"/>
      <color theme="1"/>
      <name val="Verdana"/>
      <family val="2"/>
    </font>
    <font>
      <sz val="9"/>
      <color theme="1"/>
      <name val="Verdana"/>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DCE6F1"/>
        <bgColor indexed="64"/>
      </patternFill>
    </fill>
    <fill>
      <patternFill patternType="solid">
        <fgColor rgb="FFE0E0E0"/>
        <bgColor indexed="64"/>
      </patternFill>
    </fill>
    <fill>
      <patternFill patternType="solid">
        <fgColor rgb="FF009DD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5">
    <xf numFmtId="0" fontId="0" fillId="0" borderId="0" xfId="0"/>
    <xf numFmtId="0" fontId="6"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vertical="center"/>
      <protection locked="0"/>
    </xf>
    <xf numFmtId="164" fontId="6" fillId="0" borderId="1" xfId="0" applyNumberFormat="1" applyFont="1" applyBorder="1" applyAlignment="1" applyProtection="1">
      <alignment horizontal="center" vertical="center"/>
      <protection locked="0"/>
    </xf>
    <xf numFmtId="3" fontId="6" fillId="0" borderId="1" xfId="0" applyNumberFormat="1" applyFont="1" applyBorder="1" applyAlignment="1" applyProtection="1">
      <alignment horizontal="center" vertical="center"/>
      <protection locked="0"/>
    </xf>
    <xf numFmtId="164" fontId="11" fillId="0" borderId="1" xfId="0" applyNumberFormat="1" applyFont="1" applyBorder="1" applyAlignment="1" applyProtection="1">
      <alignment horizontal="center" vertical="center"/>
      <protection locked="0"/>
    </xf>
    <xf numFmtId="165" fontId="11" fillId="0" borderId="1" xfId="0" applyNumberFormat="1" applyFont="1" applyBorder="1" applyAlignment="1" applyProtection="1">
      <alignment horizontal="center" vertical="center"/>
      <protection locked="0"/>
    </xf>
    <xf numFmtId="165" fontId="6" fillId="3" borderId="1" xfId="0" applyNumberFormat="1"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165" fontId="6" fillId="0" borderId="1" xfId="0" applyNumberFormat="1" applyFont="1" applyBorder="1" applyAlignment="1" applyProtection="1">
      <alignment horizontal="center" vertical="center"/>
      <protection locked="0"/>
    </xf>
    <xf numFmtId="164" fontId="6" fillId="2" borderId="1" xfId="0" applyNumberFormat="1" applyFont="1" applyFill="1" applyBorder="1" applyAlignment="1">
      <alignment horizontal="center" vertical="center"/>
    </xf>
    <xf numFmtId="164" fontId="12" fillId="2" borderId="1" xfId="0" applyNumberFormat="1" applyFont="1" applyFill="1" applyBorder="1" applyAlignment="1">
      <alignment horizontal="center" vertical="center"/>
    </xf>
    <xf numFmtId="164" fontId="14" fillId="4" borderId="1" xfId="0" applyNumberFormat="1" applyFont="1" applyFill="1" applyBorder="1" applyAlignment="1">
      <alignment horizontal="center" vertical="center"/>
    </xf>
    <xf numFmtId="0" fontId="10" fillId="0" borderId="1" xfId="0" applyFont="1" applyBorder="1" applyAlignment="1">
      <alignment horizontal="left" vertical="center"/>
    </xf>
    <xf numFmtId="0" fontId="6" fillId="0" borderId="1" xfId="0" applyFont="1" applyBorder="1" applyAlignment="1">
      <alignment horizontal="left" vertical="center" indent="1"/>
    </xf>
    <xf numFmtId="0" fontId="6" fillId="3" borderId="1" xfId="0" applyFont="1" applyFill="1" applyBorder="1" applyAlignment="1">
      <alignment horizontal="left" vertical="center" indent="1"/>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165" fontId="8" fillId="0" borderId="1" xfId="0" applyNumberFormat="1" applyFont="1" applyBorder="1" applyAlignment="1">
      <alignment horizontal="center" vertical="center"/>
    </xf>
    <xf numFmtId="0" fontId="10" fillId="0" borderId="1" xfId="0" applyFont="1" applyBorder="1" applyAlignment="1">
      <alignment horizontal="center" vertical="center"/>
    </xf>
    <xf numFmtId="165" fontId="11"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0" fontId="10" fillId="4" borderId="1" xfId="0" applyFont="1" applyFill="1" applyBorder="1" applyAlignment="1">
      <alignment horizontal="center" vertical="center"/>
    </xf>
    <xf numFmtId="3" fontId="6" fillId="4" borderId="2" xfId="0" applyNumberFormat="1" applyFont="1" applyFill="1" applyBorder="1" applyAlignment="1">
      <alignment horizontal="center" vertical="center"/>
    </xf>
    <xf numFmtId="164" fontId="11" fillId="4" borderId="1" xfId="0" applyNumberFormat="1" applyFont="1" applyFill="1" applyBorder="1" applyAlignment="1">
      <alignment horizontal="center" vertical="center"/>
    </xf>
    <xf numFmtId="165" fontId="6" fillId="4" borderId="1" xfId="0" applyNumberFormat="1" applyFont="1" applyFill="1" applyBorder="1" applyAlignment="1">
      <alignment horizontal="center" vertical="center"/>
    </xf>
    <xf numFmtId="165" fontId="6" fillId="4" borderId="2" xfId="0" applyNumberFormat="1" applyFont="1" applyFill="1" applyBorder="1" applyAlignment="1">
      <alignment horizontal="center" vertical="center"/>
    </xf>
    <xf numFmtId="0" fontId="6" fillId="4" borderId="2" xfId="0" applyFont="1" applyFill="1" applyBorder="1" applyAlignment="1">
      <alignment horizontal="center" vertical="center"/>
    </xf>
    <xf numFmtId="164" fontId="6" fillId="4" borderId="1" xfId="0" applyNumberFormat="1" applyFont="1" applyFill="1" applyBorder="1" applyAlignment="1">
      <alignment horizontal="center" vertical="center"/>
    </xf>
    <xf numFmtId="164" fontId="12" fillId="4" borderId="1" xfId="0" applyNumberFormat="1" applyFont="1" applyFill="1" applyBorder="1" applyAlignment="1">
      <alignment horizontal="center" vertical="center"/>
    </xf>
    <xf numFmtId="165" fontId="11"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0" fontId="17"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19" fillId="0" borderId="0" xfId="0" applyFont="1" applyAlignment="1" applyProtection="1">
      <alignment horizontal="left" vertical="center"/>
      <protection locked="0"/>
    </xf>
    <xf numFmtId="0" fontId="20"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20" fillId="0" borderId="0" xfId="0" applyFont="1" applyAlignment="1" applyProtection="1">
      <alignment horizontal="left" vertical="center"/>
      <protection locked="0"/>
    </xf>
    <xf numFmtId="0" fontId="21" fillId="0" borderId="0" xfId="0" applyFont="1" applyAlignment="1" applyProtection="1">
      <alignment horizontal="left" vertical="center"/>
      <protection locked="0"/>
    </xf>
    <xf numFmtId="0" fontId="19" fillId="0" borderId="0" xfId="0" applyFont="1" applyAlignment="1">
      <alignment horizontal="left" vertical="center" wrapText="1"/>
    </xf>
    <xf numFmtId="0" fontId="9" fillId="0" borderId="0" xfId="0" applyFont="1" applyAlignment="1" applyProtection="1">
      <alignment horizontal="left" vertical="center"/>
      <protection locked="0"/>
    </xf>
    <xf numFmtId="0" fontId="17" fillId="0" borderId="0" xfId="0" applyFont="1" applyAlignment="1" applyProtection="1">
      <alignment horizontal="left" vertical="center"/>
      <protection locked="0"/>
    </xf>
    <xf numFmtId="0" fontId="20" fillId="0" borderId="0" xfId="0" applyFont="1" applyAlignment="1">
      <alignment horizontal="left" vertical="center" wrapText="1"/>
    </xf>
    <xf numFmtId="0" fontId="20" fillId="0" borderId="0" xfId="0" applyFont="1" applyAlignment="1">
      <alignment vertical="center" wrapText="1"/>
    </xf>
    <xf numFmtId="0" fontId="19" fillId="0" borderId="0" xfId="0" applyFont="1" applyAlignment="1">
      <alignment vertical="center" wrapText="1"/>
    </xf>
    <xf numFmtId="0" fontId="20" fillId="0" borderId="0" xfId="0" applyFont="1" applyAlignment="1" applyProtection="1">
      <alignment horizontal="left" vertical="center" wrapText="1"/>
      <protection locked="0"/>
    </xf>
    <xf numFmtId="0" fontId="26" fillId="6" borderId="0" xfId="0" applyFont="1" applyFill="1" applyAlignment="1">
      <alignment horizontal="left" vertical="center" wrapText="1"/>
    </xf>
    <xf numFmtId="0" fontId="26" fillId="6" borderId="0" xfId="0" applyFont="1" applyFill="1" applyAlignment="1" applyProtection="1">
      <alignment horizontal="left" vertical="center" wrapText="1"/>
      <protection locked="0"/>
    </xf>
    <xf numFmtId="0" fontId="31" fillId="6" borderId="0" xfId="0" applyFont="1" applyFill="1" applyAlignment="1" applyProtection="1">
      <alignment horizontal="left" vertical="center" wrapText="1"/>
      <protection locked="0"/>
    </xf>
    <xf numFmtId="0" fontId="31" fillId="6" borderId="0" xfId="0" applyFont="1" applyFill="1" applyAlignment="1">
      <alignment horizontal="left" vertical="center" wrapText="1"/>
    </xf>
    <xf numFmtId="167" fontId="20" fillId="0" borderId="0" xfId="0" applyNumberFormat="1" applyFont="1" applyAlignment="1" applyProtection="1">
      <alignment horizontal="center" vertical="center" wrapText="1"/>
      <protection locked="0"/>
    </xf>
    <xf numFmtId="167" fontId="20" fillId="5" borderId="0" xfId="0" applyNumberFormat="1" applyFont="1" applyFill="1" applyAlignment="1">
      <alignment horizontal="center" vertical="center" wrapText="1"/>
    </xf>
    <xf numFmtId="0" fontId="21" fillId="5" borderId="0" xfId="0" applyFont="1" applyFill="1" applyAlignment="1">
      <alignment horizontal="left" vertical="center" wrapText="1"/>
    </xf>
    <xf numFmtId="0" fontId="21"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166" fontId="20" fillId="0" borderId="0" xfId="0" applyNumberFormat="1" applyFont="1" applyAlignment="1" applyProtection="1">
      <alignment horizontal="center" vertical="center" wrapText="1"/>
      <protection locked="0"/>
    </xf>
    <xf numFmtId="3" fontId="20" fillId="0" borderId="0" xfId="0" applyNumberFormat="1" applyFont="1" applyAlignment="1">
      <alignment horizontal="left" vertical="center" wrapText="1"/>
    </xf>
    <xf numFmtId="0" fontId="20" fillId="0" borderId="0" xfId="0" applyFont="1" applyAlignment="1" applyProtection="1">
      <alignment horizontal="center" vertical="center" wrapText="1"/>
      <protection locked="0"/>
    </xf>
    <xf numFmtId="167" fontId="24" fillId="0" borderId="0" xfId="0" applyNumberFormat="1" applyFont="1" applyAlignment="1" applyProtection="1">
      <alignment horizontal="center" vertical="center" wrapText="1"/>
      <protection locked="0"/>
    </xf>
    <xf numFmtId="164" fontId="24" fillId="0" borderId="0" xfId="0" applyNumberFormat="1" applyFont="1" applyAlignment="1">
      <alignment horizontal="left" vertical="center" wrapText="1"/>
    </xf>
    <xf numFmtId="165" fontId="24" fillId="5" borderId="0" xfId="0" applyNumberFormat="1" applyFont="1" applyFill="1" applyAlignment="1" applyProtection="1">
      <alignment horizontal="center" vertical="center" wrapText="1"/>
      <protection hidden="1"/>
    </xf>
    <xf numFmtId="0" fontId="20" fillId="3" borderId="0" xfId="0" applyFont="1" applyFill="1" applyAlignment="1">
      <alignment horizontal="left" vertical="center" wrapText="1"/>
    </xf>
    <xf numFmtId="167" fontId="20" fillId="5" borderId="0" xfId="0" applyNumberFormat="1" applyFont="1" applyFill="1" applyAlignment="1" applyProtection="1">
      <alignment horizontal="center" vertical="center" wrapText="1"/>
      <protection hidden="1"/>
    </xf>
    <xf numFmtId="165" fontId="20" fillId="0" borderId="0" xfId="0" applyNumberFormat="1" applyFont="1" applyAlignment="1">
      <alignment horizontal="left" vertical="center" wrapText="1"/>
    </xf>
    <xf numFmtId="167" fontId="28" fillId="5" borderId="0" xfId="0" applyNumberFormat="1" applyFont="1" applyFill="1" applyAlignment="1">
      <alignment horizontal="left" vertical="center" wrapText="1"/>
    </xf>
    <xf numFmtId="165" fontId="20" fillId="3" borderId="0" xfId="0" applyNumberFormat="1" applyFont="1" applyFill="1" applyAlignment="1" applyProtection="1">
      <alignment horizontal="center" vertical="center" wrapText="1"/>
      <protection hidden="1"/>
    </xf>
    <xf numFmtId="0" fontId="20" fillId="6" borderId="0" xfId="0" applyFont="1" applyFill="1" applyAlignment="1" applyProtection="1">
      <alignment horizontal="center" vertical="center" wrapText="1"/>
      <protection hidden="1"/>
    </xf>
    <xf numFmtId="164" fontId="20" fillId="0" borderId="0" xfId="0" applyNumberFormat="1" applyFont="1" applyAlignment="1">
      <alignment horizontal="left" vertical="center" wrapText="1"/>
    </xf>
    <xf numFmtId="164" fontId="21" fillId="0" borderId="0" xfId="0" applyNumberFormat="1" applyFont="1" applyAlignment="1">
      <alignment horizontal="left" vertical="center" wrapText="1"/>
    </xf>
    <xf numFmtId="167" fontId="25" fillId="5" borderId="0" xfId="0" applyNumberFormat="1" applyFont="1" applyFill="1" applyAlignment="1" applyProtection="1">
      <alignment horizontal="center" vertical="center" wrapText="1"/>
      <protection hidden="1"/>
    </xf>
    <xf numFmtId="164" fontId="25" fillId="0" borderId="0" xfId="0" applyNumberFormat="1" applyFont="1" applyAlignment="1">
      <alignment horizontal="left" vertical="center" wrapText="1"/>
    </xf>
    <xf numFmtId="165" fontId="24" fillId="0" borderId="0" xfId="0" applyNumberFormat="1" applyFont="1" applyAlignment="1">
      <alignment horizontal="left" vertical="center" wrapText="1"/>
    </xf>
    <xf numFmtId="165" fontId="19" fillId="0" borderId="0" xfId="0" applyNumberFormat="1" applyFont="1" applyAlignment="1">
      <alignment horizontal="left" vertical="center" wrapText="1"/>
    </xf>
    <xf numFmtId="165" fontId="20" fillId="0" borderId="0" xfId="0" applyNumberFormat="1" applyFont="1" applyAlignment="1" applyProtection="1">
      <alignment horizontal="center" vertical="center" wrapText="1"/>
      <protection locked="0"/>
    </xf>
    <xf numFmtId="165" fontId="24" fillId="0" borderId="0" xfId="0" applyNumberFormat="1" applyFont="1" applyAlignment="1">
      <alignment horizontal="center" vertical="center" wrapText="1"/>
    </xf>
    <xf numFmtId="165" fontId="23" fillId="0" borderId="0" xfId="0" applyNumberFormat="1" applyFont="1" applyAlignment="1">
      <alignment horizontal="left" vertical="center" wrapText="1"/>
    </xf>
    <xf numFmtId="0" fontId="24" fillId="0" borderId="0" xfId="0" applyFont="1" applyAlignment="1">
      <alignment horizontal="left" vertical="center" wrapText="1"/>
    </xf>
    <xf numFmtId="0" fontId="19"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21" fillId="6" borderId="0" xfId="0" applyFont="1" applyFill="1" applyAlignment="1">
      <alignment horizontal="left" vertical="center" wrapText="1"/>
    </xf>
    <xf numFmtId="0" fontId="6" fillId="0" borderId="0" xfId="0" applyFont="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1" fillId="0" borderId="0" xfId="0" applyFont="1" applyAlignment="1" applyProtection="1">
      <alignment horizontal="center" vertical="center" wrapText="1"/>
      <protection locked="0"/>
    </xf>
    <xf numFmtId="0" fontId="20" fillId="6" borderId="0" xfId="0" applyFont="1" applyFill="1" applyAlignment="1" applyProtection="1">
      <alignment horizontal="left" vertical="center" wrapText="1"/>
      <protection locked="0"/>
    </xf>
    <xf numFmtId="0" fontId="6" fillId="0" borderId="0" xfId="0" applyFont="1" applyAlignment="1" applyProtection="1">
      <alignment horizontal="center" vertical="center" wrapText="1"/>
      <protection locked="0"/>
    </xf>
    <xf numFmtId="0" fontId="20" fillId="3" borderId="0" xfId="0" applyFont="1" applyFill="1" applyAlignment="1">
      <alignment vertical="center" wrapText="1"/>
    </xf>
    <xf numFmtId="165" fontId="19" fillId="0" borderId="0" xfId="0" applyNumberFormat="1" applyFont="1" applyAlignment="1">
      <alignment vertical="center" wrapText="1"/>
    </xf>
    <xf numFmtId="165" fontId="23" fillId="0" borderId="0" xfId="0" applyNumberFormat="1" applyFont="1" applyAlignment="1">
      <alignment vertical="center" wrapText="1"/>
    </xf>
    <xf numFmtId="0" fontId="9" fillId="0" borderId="0" xfId="0" applyFont="1" applyAlignment="1" applyProtection="1">
      <alignment horizontal="center" vertical="center" wrapText="1"/>
      <protection locked="0"/>
    </xf>
    <xf numFmtId="0" fontId="26" fillId="6" borderId="0" xfId="0" applyFont="1" applyFill="1" applyAlignment="1">
      <alignment vertical="center" wrapText="1"/>
    </xf>
    <xf numFmtId="0" fontId="29" fillId="0" borderId="0" xfId="0" applyFont="1" applyAlignment="1">
      <alignment vertical="center" wrapText="1"/>
    </xf>
    <xf numFmtId="0" fontId="25" fillId="0" borderId="0" xfId="0" applyFont="1" applyAlignment="1">
      <alignment horizontal="center" vertical="center" wrapText="1"/>
    </xf>
    <xf numFmtId="0" fontId="20" fillId="6" borderId="0" xfId="0" applyFont="1" applyFill="1" applyAlignment="1">
      <alignment horizontal="center" vertical="center" wrapText="1"/>
    </xf>
    <xf numFmtId="165" fontId="24" fillId="6" borderId="0" xfId="0" applyNumberFormat="1" applyFont="1" applyFill="1" applyAlignment="1" applyProtection="1">
      <alignment horizontal="center" vertical="center" wrapText="1"/>
      <protection hidden="1"/>
    </xf>
    <xf numFmtId="0" fontId="21" fillId="0" borderId="0" xfId="0" applyFont="1" applyAlignment="1" applyProtection="1">
      <alignment horizontal="center" vertical="center" wrapText="1"/>
      <protection locked="0"/>
    </xf>
    <xf numFmtId="49" fontId="20" fillId="6" borderId="0" xfId="0" applyNumberFormat="1" applyFont="1" applyFill="1" applyAlignment="1" applyProtection="1">
      <alignment horizontal="center" vertical="center" wrapText="1"/>
      <protection locked="0"/>
    </xf>
    <xf numFmtId="49" fontId="25" fillId="6" borderId="0" xfId="0" applyNumberFormat="1" applyFont="1" applyFill="1" applyAlignment="1" applyProtection="1">
      <alignment horizontal="center" vertical="center" wrapText="1"/>
      <protection locked="0"/>
    </xf>
    <xf numFmtId="0" fontId="22" fillId="7" borderId="0" xfId="0" applyFont="1" applyFill="1" applyAlignment="1">
      <alignment horizontal="left" vertical="center" wrapText="1"/>
    </xf>
    <xf numFmtId="0" fontId="26" fillId="6" borderId="0" xfId="0" applyFont="1" applyFill="1" applyAlignment="1">
      <alignment horizontal="left" vertical="center" wrapText="1"/>
    </xf>
    <xf numFmtId="0" fontId="33" fillId="0" borderId="0" xfId="0" applyFont="1" applyAlignment="1" applyProtection="1">
      <alignment horizontal="left" vertical="top" wrapText="1"/>
      <protection locked="0"/>
    </xf>
    <xf numFmtId="0" fontId="32" fillId="0" borderId="0" xfId="0" applyFont="1" applyAlignment="1" applyProtection="1">
      <alignment horizontal="left" vertical="top" wrapText="1"/>
      <protection locked="0"/>
    </xf>
    <xf numFmtId="0" fontId="26" fillId="6" borderId="0" xfId="0" applyFont="1" applyFill="1" applyAlignment="1">
      <alignment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0" fillId="0" borderId="2" xfId="0" applyFont="1" applyBorder="1" applyAlignment="1">
      <alignment horizontal="left" vertical="center"/>
    </xf>
    <xf numFmtId="0" fontId="10"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colors>
    <mruColors>
      <color rgb="FFE0E0E0"/>
      <color rgb="FF009DD1"/>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12700</xdr:colOff>
      <xdr:row>0</xdr:row>
      <xdr:rowOff>760347</xdr:rowOff>
    </xdr:to>
    <xdr:grpSp>
      <xdr:nvGrpSpPr>
        <xdr:cNvPr id="3" name="Group 2">
          <a:extLst>
            <a:ext uri="{FF2B5EF4-FFF2-40B4-BE49-F238E27FC236}">
              <a16:creationId xmlns:a16="http://schemas.microsoft.com/office/drawing/2014/main" id="{07018A88-71E0-0045-877C-573C47E791A9}"/>
            </a:ext>
          </a:extLst>
        </xdr:cNvPr>
        <xdr:cNvGrpSpPr/>
      </xdr:nvGrpSpPr>
      <xdr:grpSpPr>
        <a:xfrm>
          <a:off x="0" y="0"/>
          <a:ext cx="8985250" cy="760347"/>
          <a:chOff x="0" y="12700"/>
          <a:chExt cx="10274300" cy="760347"/>
        </a:xfrm>
      </xdr:grpSpPr>
      <xdr:pic>
        <xdr:nvPicPr>
          <xdr:cNvPr id="7" name="Picture 40">
            <a:extLst>
              <a:ext uri="{FF2B5EF4-FFF2-40B4-BE49-F238E27FC236}">
                <a16:creationId xmlns:a16="http://schemas.microsoft.com/office/drawing/2014/main" id="{B4295085-FB1C-4922-DBC6-259BFC2FE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5" b="87679"/>
          <a:stretch>
            <a:fillRect/>
          </a:stretch>
        </xdr:blipFill>
        <xdr:spPr bwMode="auto">
          <a:xfrm>
            <a:off x="0" y="12700"/>
            <a:ext cx="10274300" cy="760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7">
            <a:extLst>
              <a:ext uri="{FF2B5EF4-FFF2-40B4-BE49-F238E27FC236}">
                <a16:creationId xmlns:a16="http://schemas.microsoft.com/office/drawing/2014/main" id="{E9D277B4-16CC-A6A8-6DB5-A9A3CA3BB11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626" y="236775"/>
            <a:ext cx="1394730" cy="251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TextBox 8">
            <a:extLst>
              <a:ext uri="{FF2B5EF4-FFF2-40B4-BE49-F238E27FC236}">
                <a16:creationId xmlns:a16="http://schemas.microsoft.com/office/drawing/2014/main" id="{285B56FF-250F-1839-925C-6FFC34A2D7CF}"/>
              </a:ext>
            </a:extLst>
          </xdr:cNvPr>
          <xdr:cNvSpPr txBox="1"/>
        </xdr:nvSpPr>
        <xdr:spPr>
          <a:xfrm>
            <a:off x="0" y="12700"/>
            <a:ext cx="8076513"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600" b="1" i="0">
                <a:solidFill>
                  <a:schemeClr val="bg1"/>
                </a:solidFill>
                <a:latin typeface="Verdana" panose="020B0604030504040204" pitchFamily="34" charset="0"/>
                <a:ea typeface="Verdana" panose="020B0604030504040204" pitchFamily="34" charset="0"/>
                <a:cs typeface="Verdana" panose="020B0604030504040204" pitchFamily="34" charset="0"/>
              </a:rPr>
              <a:t>2023 ARM DEMO TOOL WITH SCENARIOS</a:t>
            </a:r>
          </a:p>
        </xdr:txBody>
      </xdr:sp>
    </xdr:grpSp>
    <xdr:clientData/>
  </xdr:twoCellAnchor>
  <xdr:twoCellAnchor>
    <xdr:from>
      <xdr:col>0</xdr:col>
      <xdr:colOff>0</xdr:colOff>
      <xdr:row>33</xdr:row>
      <xdr:rowOff>0</xdr:rowOff>
    </xdr:from>
    <xdr:to>
      <xdr:col>6</xdr:col>
      <xdr:colOff>33865</xdr:colOff>
      <xdr:row>35</xdr:row>
      <xdr:rowOff>10034</xdr:rowOff>
    </xdr:to>
    <xdr:grpSp>
      <xdr:nvGrpSpPr>
        <xdr:cNvPr id="12" name="Group 2">
          <a:extLst>
            <a:ext uri="{FF2B5EF4-FFF2-40B4-BE49-F238E27FC236}">
              <a16:creationId xmlns:a16="http://schemas.microsoft.com/office/drawing/2014/main" id="{013CD86A-4DD0-B348-915B-DD27E49DD540}"/>
            </a:ext>
          </a:extLst>
        </xdr:cNvPr>
        <xdr:cNvGrpSpPr>
          <a:grpSpLocks/>
        </xdr:cNvGrpSpPr>
      </xdr:nvGrpSpPr>
      <xdr:grpSpPr bwMode="auto">
        <a:xfrm>
          <a:off x="0" y="9620250"/>
          <a:ext cx="9006415" cy="600584"/>
          <a:chOff x="275167" y="7899401"/>
          <a:chExt cx="9558941" cy="633337"/>
        </a:xfrm>
      </xdr:grpSpPr>
      <xdr:pic>
        <xdr:nvPicPr>
          <xdr:cNvPr id="13" name="Picture 13">
            <a:extLst>
              <a:ext uri="{FF2B5EF4-FFF2-40B4-BE49-F238E27FC236}">
                <a16:creationId xmlns:a16="http://schemas.microsoft.com/office/drawing/2014/main" id="{2A22B987-6EFC-6BB2-EBCE-AC7909B6452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92110"/>
          <a:stretch>
            <a:fillRect/>
          </a:stretch>
        </xdr:blipFill>
        <xdr:spPr bwMode="auto">
          <a:xfrm>
            <a:off x="287868" y="7899401"/>
            <a:ext cx="9546240" cy="633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TextBox 13">
            <a:extLst>
              <a:ext uri="{FF2B5EF4-FFF2-40B4-BE49-F238E27FC236}">
                <a16:creationId xmlns:a16="http://schemas.microsoft.com/office/drawing/2014/main" id="{EB10D341-0088-9A0D-E7CD-A2B20502B85E}"/>
              </a:ext>
            </a:extLst>
          </xdr:cNvPr>
          <xdr:cNvSpPr txBox="1"/>
        </xdr:nvSpPr>
        <xdr:spPr>
          <a:xfrm>
            <a:off x="275167" y="7989813"/>
            <a:ext cx="6331805" cy="46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r>
              <a:rPr lang="en-US" sz="1050">
                <a:solidFill>
                  <a:schemeClr val="bg1"/>
                </a:solidFill>
                <a:latin typeface="Arial" panose="020B0604020202020204" pitchFamily="34" charset="0"/>
                <a:cs typeface="Arial" panose="020B0604020202020204" pitchFamily="34" charset="0"/>
              </a:rPr>
              <a:t>Mortgage Insurance provided by Essent Guaranty, Inc.</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 2023 Essent Guaranty, Inc., All rights reserved. | essent.us</a:t>
            </a:r>
          </a:p>
        </xdr:txBody>
      </xdr:sp>
      <xdr:sp macro="" textlink="">
        <xdr:nvSpPr>
          <xdr:cNvPr id="15" name="TextBox 14">
            <a:extLst>
              <a:ext uri="{FF2B5EF4-FFF2-40B4-BE49-F238E27FC236}">
                <a16:creationId xmlns:a16="http://schemas.microsoft.com/office/drawing/2014/main" id="{23DAC399-A8A8-5DD8-4763-BE030241E092}"/>
              </a:ext>
            </a:extLst>
          </xdr:cNvPr>
          <xdr:cNvSpPr txBox="1"/>
        </xdr:nvSpPr>
        <xdr:spPr>
          <a:xfrm>
            <a:off x="4820831" y="8157906"/>
            <a:ext cx="4904920" cy="232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bg1"/>
                </a:solidFill>
                <a:latin typeface="Arial" panose="020B0604020202020204" pitchFamily="34" charset="0"/>
                <a:cs typeface="Arial" panose="020B0604020202020204" pitchFamily="34" charset="0"/>
              </a:rPr>
              <a:t>EGI-8689.002 (01/23)</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12700</xdr:colOff>
      <xdr:row>0</xdr:row>
      <xdr:rowOff>760347</xdr:rowOff>
    </xdr:to>
    <xdr:grpSp>
      <xdr:nvGrpSpPr>
        <xdr:cNvPr id="13" name="Group 12">
          <a:extLst>
            <a:ext uri="{FF2B5EF4-FFF2-40B4-BE49-F238E27FC236}">
              <a16:creationId xmlns:a16="http://schemas.microsoft.com/office/drawing/2014/main" id="{90AAB9BC-BD97-194F-9D96-F648E9E4410A}"/>
            </a:ext>
          </a:extLst>
        </xdr:cNvPr>
        <xdr:cNvGrpSpPr/>
      </xdr:nvGrpSpPr>
      <xdr:grpSpPr>
        <a:xfrm>
          <a:off x="0" y="0"/>
          <a:ext cx="8985250" cy="760347"/>
          <a:chOff x="0" y="12700"/>
          <a:chExt cx="10274300" cy="760347"/>
        </a:xfrm>
      </xdr:grpSpPr>
      <xdr:pic>
        <xdr:nvPicPr>
          <xdr:cNvPr id="14" name="Picture 40">
            <a:extLst>
              <a:ext uri="{FF2B5EF4-FFF2-40B4-BE49-F238E27FC236}">
                <a16:creationId xmlns:a16="http://schemas.microsoft.com/office/drawing/2014/main" id="{28A8607F-A1F1-165E-FE07-36E9784EAB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5" b="87679"/>
          <a:stretch>
            <a:fillRect/>
          </a:stretch>
        </xdr:blipFill>
        <xdr:spPr bwMode="auto">
          <a:xfrm>
            <a:off x="0" y="12700"/>
            <a:ext cx="10274300" cy="760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a:extLst>
              <a:ext uri="{FF2B5EF4-FFF2-40B4-BE49-F238E27FC236}">
                <a16:creationId xmlns:a16="http://schemas.microsoft.com/office/drawing/2014/main" id="{A1F645DD-AF0B-11B4-4F15-85C2A0A356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626" y="236775"/>
            <a:ext cx="1394730" cy="251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TextBox 15">
            <a:extLst>
              <a:ext uri="{FF2B5EF4-FFF2-40B4-BE49-F238E27FC236}">
                <a16:creationId xmlns:a16="http://schemas.microsoft.com/office/drawing/2014/main" id="{1725A51E-DD8B-6544-4EAE-A65F797002B2}"/>
              </a:ext>
            </a:extLst>
          </xdr:cNvPr>
          <xdr:cNvSpPr txBox="1"/>
        </xdr:nvSpPr>
        <xdr:spPr>
          <a:xfrm>
            <a:off x="0" y="12700"/>
            <a:ext cx="8076513"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600" b="1" i="0">
                <a:solidFill>
                  <a:schemeClr val="bg1"/>
                </a:solidFill>
                <a:latin typeface="Verdana" panose="020B0604030504040204" pitchFamily="34" charset="0"/>
                <a:ea typeface="Verdana" panose="020B0604030504040204" pitchFamily="34" charset="0"/>
                <a:cs typeface="Verdana" panose="020B0604030504040204" pitchFamily="34" charset="0"/>
              </a:rPr>
              <a:t>ARM DEMO TOOL WITH SCENARIOS</a:t>
            </a:r>
          </a:p>
        </xdr:txBody>
      </xdr:sp>
    </xdr:grpSp>
    <xdr:clientData/>
  </xdr:twoCellAnchor>
  <xdr:twoCellAnchor>
    <xdr:from>
      <xdr:col>0</xdr:col>
      <xdr:colOff>0</xdr:colOff>
      <xdr:row>33</xdr:row>
      <xdr:rowOff>0</xdr:rowOff>
    </xdr:from>
    <xdr:to>
      <xdr:col>6</xdr:col>
      <xdr:colOff>33865</xdr:colOff>
      <xdr:row>35</xdr:row>
      <xdr:rowOff>10034</xdr:rowOff>
    </xdr:to>
    <xdr:grpSp>
      <xdr:nvGrpSpPr>
        <xdr:cNvPr id="19" name="Group 2">
          <a:extLst>
            <a:ext uri="{FF2B5EF4-FFF2-40B4-BE49-F238E27FC236}">
              <a16:creationId xmlns:a16="http://schemas.microsoft.com/office/drawing/2014/main" id="{CB5B8CDE-1FCE-0F49-B593-F1DBEDBB1A45}"/>
            </a:ext>
          </a:extLst>
        </xdr:cNvPr>
        <xdr:cNvGrpSpPr>
          <a:grpSpLocks/>
        </xdr:cNvGrpSpPr>
      </xdr:nvGrpSpPr>
      <xdr:grpSpPr bwMode="auto">
        <a:xfrm>
          <a:off x="0" y="9620250"/>
          <a:ext cx="9006415" cy="600584"/>
          <a:chOff x="275167" y="7899401"/>
          <a:chExt cx="9558941" cy="633337"/>
        </a:xfrm>
      </xdr:grpSpPr>
      <xdr:pic>
        <xdr:nvPicPr>
          <xdr:cNvPr id="20" name="Picture 13">
            <a:extLst>
              <a:ext uri="{FF2B5EF4-FFF2-40B4-BE49-F238E27FC236}">
                <a16:creationId xmlns:a16="http://schemas.microsoft.com/office/drawing/2014/main" id="{64C70112-D804-0109-D920-338E9910E93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92110"/>
          <a:stretch>
            <a:fillRect/>
          </a:stretch>
        </xdr:blipFill>
        <xdr:spPr bwMode="auto">
          <a:xfrm>
            <a:off x="287868" y="7899401"/>
            <a:ext cx="9546240" cy="633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TextBox 20">
            <a:extLst>
              <a:ext uri="{FF2B5EF4-FFF2-40B4-BE49-F238E27FC236}">
                <a16:creationId xmlns:a16="http://schemas.microsoft.com/office/drawing/2014/main" id="{B31C481C-ADA5-86CE-2907-5E40D06E6791}"/>
              </a:ext>
            </a:extLst>
          </xdr:cNvPr>
          <xdr:cNvSpPr txBox="1"/>
        </xdr:nvSpPr>
        <xdr:spPr>
          <a:xfrm>
            <a:off x="275167" y="7989813"/>
            <a:ext cx="6331805" cy="46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r>
              <a:rPr lang="en-US" sz="1050">
                <a:solidFill>
                  <a:schemeClr val="bg1"/>
                </a:solidFill>
                <a:latin typeface="Arial" panose="020B0604020202020204" pitchFamily="34" charset="0"/>
                <a:cs typeface="Arial" panose="020B0604020202020204" pitchFamily="34" charset="0"/>
              </a:rPr>
              <a:t>Mortgage Insurance provided by Essent Guaranty, Inc.</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 2023 Essent Guaranty, Inc., All rights reserved. | essent.us</a:t>
            </a:r>
          </a:p>
        </xdr:txBody>
      </xdr:sp>
      <xdr:sp macro="" textlink="">
        <xdr:nvSpPr>
          <xdr:cNvPr id="22" name="TextBox 21">
            <a:extLst>
              <a:ext uri="{FF2B5EF4-FFF2-40B4-BE49-F238E27FC236}">
                <a16:creationId xmlns:a16="http://schemas.microsoft.com/office/drawing/2014/main" id="{C0A59959-E5C4-EC54-1935-FF82ECD750D8}"/>
              </a:ext>
            </a:extLst>
          </xdr:cNvPr>
          <xdr:cNvSpPr txBox="1"/>
        </xdr:nvSpPr>
        <xdr:spPr>
          <a:xfrm>
            <a:off x="4820831" y="8157906"/>
            <a:ext cx="4904920" cy="232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bg1"/>
                </a:solidFill>
                <a:latin typeface="Arial" panose="020B0604020202020204" pitchFamily="34" charset="0"/>
                <a:cs typeface="Arial" panose="020B0604020202020204" pitchFamily="34" charset="0"/>
              </a:rPr>
              <a:t>EGI-8689.002 (01/23)</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760347</xdr:rowOff>
    </xdr:to>
    <xdr:grpSp>
      <xdr:nvGrpSpPr>
        <xdr:cNvPr id="10" name="Group 9">
          <a:extLst>
            <a:ext uri="{FF2B5EF4-FFF2-40B4-BE49-F238E27FC236}">
              <a16:creationId xmlns:a16="http://schemas.microsoft.com/office/drawing/2014/main" id="{CBF325B6-5786-4E4C-8C6F-7764F41C56E1}"/>
            </a:ext>
          </a:extLst>
        </xdr:cNvPr>
        <xdr:cNvGrpSpPr/>
      </xdr:nvGrpSpPr>
      <xdr:grpSpPr>
        <a:xfrm>
          <a:off x="0" y="0"/>
          <a:ext cx="8982075" cy="760347"/>
          <a:chOff x="0" y="12700"/>
          <a:chExt cx="10274300" cy="760347"/>
        </a:xfrm>
      </xdr:grpSpPr>
      <xdr:pic>
        <xdr:nvPicPr>
          <xdr:cNvPr id="11" name="Picture 40">
            <a:extLst>
              <a:ext uri="{FF2B5EF4-FFF2-40B4-BE49-F238E27FC236}">
                <a16:creationId xmlns:a16="http://schemas.microsoft.com/office/drawing/2014/main" id="{1FE06998-CBCF-A0B7-666F-8F42E0F136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5" b="87679"/>
          <a:stretch>
            <a:fillRect/>
          </a:stretch>
        </xdr:blipFill>
        <xdr:spPr bwMode="auto">
          <a:xfrm>
            <a:off x="0" y="12700"/>
            <a:ext cx="10274300" cy="760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Picture 11">
            <a:extLst>
              <a:ext uri="{FF2B5EF4-FFF2-40B4-BE49-F238E27FC236}">
                <a16:creationId xmlns:a16="http://schemas.microsoft.com/office/drawing/2014/main" id="{54B558D6-6CA3-DDCB-BD09-2EFAA4CEDF3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626" y="236775"/>
            <a:ext cx="1394730" cy="251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TextBox 12">
            <a:extLst>
              <a:ext uri="{FF2B5EF4-FFF2-40B4-BE49-F238E27FC236}">
                <a16:creationId xmlns:a16="http://schemas.microsoft.com/office/drawing/2014/main" id="{98CC97EB-49E1-5726-D562-9AB37FB793F9}"/>
              </a:ext>
            </a:extLst>
          </xdr:cNvPr>
          <xdr:cNvSpPr txBox="1"/>
        </xdr:nvSpPr>
        <xdr:spPr>
          <a:xfrm>
            <a:off x="0" y="12700"/>
            <a:ext cx="8076513"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600" b="1" i="0">
                <a:solidFill>
                  <a:schemeClr val="bg1"/>
                </a:solidFill>
                <a:latin typeface="Verdana" panose="020B0604030504040204" pitchFamily="34" charset="0"/>
                <a:ea typeface="Verdana" panose="020B0604030504040204" pitchFamily="34" charset="0"/>
                <a:cs typeface="Verdana" panose="020B0604030504040204" pitchFamily="34" charset="0"/>
              </a:rPr>
              <a:t>ARM DEMO TOOL WITH SCENARIOS</a:t>
            </a:r>
          </a:p>
        </xdr:txBody>
      </xdr:sp>
    </xdr:grpSp>
    <xdr:clientData/>
  </xdr:twoCellAnchor>
  <xdr:twoCellAnchor>
    <xdr:from>
      <xdr:col>0</xdr:col>
      <xdr:colOff>0</xdr:colOff>
      <xdr:row>33</xdr:row>
      <xdr:rowOff>0</xdr:rowOff>
    </xdr:from>
    <xdr:to>
      <xdr:col>6</xdr:col>
      <xdr:colOff>33865</xdr:colOff>
      <xdr:row>35</xdr:row>
      <xdr:rowOff>10034</xdr:rowOff>
    </xdr:to>
    <xdr:grpSp>
      <xdr:nvGrpSpPr>
        <xdr:cNvPr id="14" name="Group 2">
          <a:extLst>
            <a:ext uri="{FF2B5EF4-FFF2-40B4-BE49-F238E27FC236}">
              <a16:creationId xmlns:a16="http://schemas.microsoft.com/office/drawing/2014/main" id="{B0FCAF89-14FB-9242-AB18-A1B39ED2B386}"/>
            </a:ext>
          </a:extLst>
        </xdr:cNvPr>
        <xdr:cNvGrpSpPr>
          <a:grpSpLocks/>
        </xdr:cNvGrpSpPr>
      </xdr:nvGrpSpPr>
      <xdr:grpSpPr bwMode="auto">
        <a:xfrm>
          <a:off x="0" y="9620250"/>
          <a:ext cx="9015940" cy="600584"/>
          <a:chOff x="275167" y="7899401"/>
          <a:chExt cx="9558941" cy="633337"/>
        </a:xfrm>
      </xdr:grpSpPr>
      <xdr:pic>
        <xdr:nvPicPr>
          <xdr:cNvPr id="15" name="Picture 13">
            <a:extLst>
              <a:ext uri="{FF2B5EF4-FFF2-40B4-BE49-F238E27FC236}">
                <a16:creationId xmlns:a16="http://schemas.microsoft.com/office/drawing/2014/main" id="{E6C2D31B-B382-9A5D-FB88-EE694523361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92110"/>
          <a:stretch>
            <a:fillRect/>
          </a:stretch>
        </xdr:blipFill>
        <xdr:spPr bwMode="auto">
          <a:xfrm>
            <a:off x="287868" y="7899401"/>
            <a:ext cx="9546240" cy="633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TextBox 15">
            <a:extLst>
              <a:ext uri="{FF2B5EF4-FFF2-40B4-BE49-F238E27FC236}">
                <a16:creationId xmlns:a16="http://schemas.microsoft.com/office/drawing/2014/main" id="{004815DA-4044-8A06-633F-3FA2E25B7915}"/>
              </a:ext>
            </a:extLst>
          </xdr:cNvPr>
          <xdr:cNvSpPr txBox="1"/>
        </xdr:nvSpPr>
        <xdr:spPr>
          <a:xfrm>
            <a:off x="275167" y="7989813"/>
            <a:ext cx="6331805" cy="46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r>
              <a:rPr lang="en-US" sz="1050">
                <a:solidFill>
                  <a:schemeClr val="bg1"/>
                </a:solidFill>
                <a:latin typeface="Arial" panose="020B0604020202020204" pitchFamily="34" charset="0"/>
                <a:cs typeface="Arial" panose="020B0604020202020204" pitchFamily="34" charset="0"/>
              </a:rPr>
              <a:t>Mortgage Insurance provided by Essent Guaranty, Inc.</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 2023 Essent Guaranty, Inc., All rights reserved. | essent.us</a:t>
            </a:r>
          </a:p>
        </xdr:txBody>
      </xdr:sp>
      <xdr:sp macro="" textlink="">
        <xdr:nvSpPr>
          <xdr:cNvPr id="17" name="TextBox 16">
            <a:extLst>
              <a:ext uri="{FF2B5EF4-FFF2-40B4-BE49-F238E27FC236}">
                <a16:creationId xmlns:a16="http://schemas.microsoft.com/office/drawing/2014/main" id="{9EBFDB0F-03CC-4C14-2FB0-0C2D2A3F5A20}"/>
              </a:ext>
            </a:extLst>
          </xdr:cNvPr>
          <xdr:cNvSpPr txBox="1"/>
        </xdr:nvSpPr>
        <xdr:spPr>
          <a:xfrm>
            <a:off x="4820831" y="8157906"/>
            <a:ext cx="4904920" cy="232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bg1"/>
                </a:solidFill>
                <a:latin typeface="Arial" panose="020B0604020202020204" pitchFamily="34" charset="0"/>
                <a:cs typeface="Arial" panose="020B0604020202020204" pitchFamily="34" charset="0"/>
              </a:rPr>
              <a:t>EGI-8689.002 (01/23)</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760347</xdr:rowOff>
    </xdr:to>
    <xdr:grpSp>
      <xdr:nvGrpSpPr>
        <xdr:cNvPr id="6" name="Group 5">
          <a:extLst>
            <a:ext uri="{FF2B5EF4-FFF2-40B4-BE49-F238E27FC236}">
              <a16:creationId xmlns:a16="http://schemas.microsoft.com/office/drawing/2014/main" id="{52B9E6DD-03B3-054E-9F3B-1822323431E2}"/>
            </a:ext>
          </a:extLst>
        </xdr:cNvPr>
        <xdr:cNvGrpSpPr/>
      </xdr:nvGrpSpPr>
      <xdr:grpSpPr>
        <a:xfrm>
          <a:off x="0" y="0"/>
          <a:ext cx="8982075" cy="760347"/>
          <a:chOff x="0" y="12700"/>
          <a:chExt cx="10274300" cy="760347"/>
        </a:xfrm>
      </xdr:grpSpPr>
      <xdr:pic>
        <xdr:nvPicPr>
          <xdr:cNvPr id="7" name="Picture 40">
            <a:extLst>
              <a:ext uri="{FF2B5EF4-FFF2-40B4-BE49-F238E27FC236}">
                <a16:creationId xmlns:a16="http://schemas.microsoft.com/office/drawing/2014/main" id="{3ADC1AB6-3B0B-5E8E-FCB3-DA78C2721A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5" b="87679"/>
          <a:stretch>
            <a:fillRect/>
          </a:stretch>
        </xdr:blipFill>
        <xdr:spPr bwMode="auto">
          <a:xfrm>
            <a:off x="0" y="12700"/>
            <a:ext cx="10274300" cy="7603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Picture 7">
            <a:extLst>
              <a:ext uri="{FF2B5EF4-FFF2-40B4-BE49-F238E27FC236}">
                <a16:creationId xmlns:a16="http://schemas.microsoft.com/office/drawing/2014/main" id="{8E4674AB-CCE6-305F-9892-2848662A26E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626" y="236775"/>
            <a:ext cx="1394730" cy="2512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TextBox 8">
            <a:extLst>
              <a:ext uri="{FF2B5EF4-FFF2-40B4-BE49-F238E27FC236}">
                <a16:creationId xmlns:a16="http://schemas.microsoft.com/office/drawing/2014/main" id="{E2E1901F-104E-286F-4A6C-2797D78E40D6}"/>
              </a:ext>
            </a:extLst>
          </xdr:cNvPr>
          <xdr:cNvSpPr txBox="1"/>
        </xdr:nvSpPr>
        <xdr:spPr>
          <a:xfrm>
            <a:off x="0" y="12700"/>
            <a:ext cx="8076513" cy="749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600" b="1" i="0">
                <a:solidFill>
                  <a:schemeClr val="bg1"/>
                </a:solidFill>
                <a:latin typeface="Verdana" panose="020B0604030504040204" pitchFamily="34" charset="0"/>
                <a:ea typeface="Verdana" panose="020B0604030504040204" pitchFamily="34" charset="0"/>
                <a:cs typeface="Verdana" panose="020B0604030504040204" pitchFamily="34" charset="0"/>
              </a:rPr>
              <a:t>ARM DEMO TOOL WITH SCENARIOS</a:t>
            </a:r>
          </a:p>
        </xdr:txBody>
      </xdr:sp>
    </xdr:grpSp>
    <xdr:clientData/>
  </xdr:twoCellAnchor>
  <xdr:twoCellAnchor>
    <xdr:from>
      <xdr:col>0</xdr:col>
      <xdr:colOff>0</xdr:colOff>
      <xdr:row>33</xdr:row>
      <xdr:rowOff>0</xdr:rowOff>
    </xdr:from>
    <xdr:to>
      <xdr:col>6</xdr:col>
      <xdr:colOff>33865</xdr:colOff>
      <xdr:row>36</xdr:row>
      <xdr:rowOff>10034</xdr:rowOff>
    </xdr:to>
    <xdr:grpSp>
      <xdr:nvGrpSpPr>
        <xdr:cNvPr id="10" name="Group 2">
          <a:extLst>
            <a:ext uri="{FF2B5EF4-FFF2-40B4-BE49-F238E27FC236}">
              <a16:creationId xmlns:a16="http://schemas.microsoft.com/office/drawing/2014/main" id="{11C09CD2-7DD6-4041-805B-8FB7A5AE227B}"/>
            </a:ext>
          </a:extLst>
        </xdr:cNvPr>
        <xdr:cNvGrpSpPr>
          <a:grpSpLocks/>
        </xdr:cNvGrpSpPr>
      </xdr:nvGrpSpPr>
      <xdr:grpSpPr bwMode="auto">
        <a:xfrm>
          <a:off x="0" y="9620250"/>
          <a:ext cx="9015940" cy="581534"/>
          <a:chOff x="275167" y="7899401"/>
          <a:chExt cx="9558941" cy="633337"/>
        </a:xfrm>
      </xdr:grpSpPr>
      <xdr:pic>
        <xdr:nvPicPr>
          <xdr:cNvPr id="11" name="Picture 13">
            <a:extLst>
              <a:ext uri="{FF2B5EF4-FFF2-40B4-BE49-F238E27FC236}">
                <a16:creationId xmlns:a16="http://schemas.microsoft.com/office/drawing/2014/main" id="{2C4CB9A2-E72F-1806-D517-6F1D22FF40A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92110"/>
          <a:stretch>
            <a:fillRect/>
          </a:stretch>
        </xdr:blipFill>
        <xdr:spPr bwMode="auto">
          <a:xfrm>
            <a:off x="287868" y="7899401"/>
            <a:ext cx="9546240" cy="633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2" name="TextBox 11">
            <a:extLst>
              <a:ext uri="{FF2B5EF4-FFF2-40B4-BE49-F238E27FC236}">
                <a16:creationId xmlns:a16="http://schemas.microsoft.com/office/drawing/2014/main" id="{9708CEF3-4785-2F00-8925-09DE0ADC9EA5}"/>
              </a:ext>
            </a:extLst>
          </xdr:cNvPr>
          <xdr:cNvSpPr txBox="1"/>
        </xdr:nvSpPr>
        <xdr:spPr>
          <a:xfrm>
            <a:off x="275167" y="7989813"/>
            <a:ext cx="6331805" cy="4653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r>
              <a:rPr lang="en-US" sz="1050">
                <a:solidFill>
                  <a:schemeClr val="bg1"/>
                </a:solidFill>
                <a:latin typeface="Arial" panose="020B0604020202020204" pitchFamily="34" charset="0"/>
                <a:cs typeface="Arial" panose="020B0604020202020204" pitchFamily="34" charset="0"/>
              </a:rPr>
              <a:t>Mortgage Insurance provided by Essent Guaranty, Inc.</a:t>
            </a:r>
            <a:br>
              <a:rPr lang="en-US" sz="1050">
                <a:solidFill>
                  <a:schemeClr val="bg1"/>
                </a:solidFill>
                <a:latin typeface="Arial" panose="020B0604020202020204" pitchFamily="34" charset="0"/>
                <a:cs typeface="Arial" panose="020B0604020202020204" pitchFamily="34" charset="0"/>
              </a:rPr>
            </a:br>
            <a:r>
              <a:rPr lang="en-US" sz="1050">
                <a:solidFill>
                  <a:schemeClr val="bg1"/>
                </a:solidFill>
                <a:latin typeface="Arial" panose="020B0604020202020204" pitchFamily="34" charset="0"/>
                <a:cs typeface="Arial" panose="020B0604020202020204" pitchFamily="34" charset="0"/>
              </a:rPr>
              <a:t>© 2023 Essent Guaranty, Inc., All rights reserved. | essent.us</a:t>
            </a:r>
          </a:p>
        </xdr:txBody>
      </xdr:sp>
      <xdr:sp macro="" textlink="">
        <xdr:nvSpPr>
          <xdr:cNvPr id="13" name="TextBox 12">
            <a:extLst>
              <a:ext uri="{FF2B5EF4-FFF2-40B4-BE49-F238E27FC236}">
                <a16:creationId xmlns:a16="http://schemas.microsoft.com/office/drawing/2014/main" id="{041DC355-44A1-D5BF-0534-AAE2B1C7BA1A}"/>
              </a:ext>
            </a:extLst>
          </xdr:cNvPr>
          <xdr:cNvSpPr txBox="1"/>
        </xdr:nvSpPr>
        <xdr:spPr>
          <a:xfrm>
            <a:off x="4820831" y="8157906"/>
            <a:ext cx="4904920" cy="232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bg1"/>
                </a:solidFill>
                <a:latin typeface="Arial" panose="020B0604020202020204" pitchFamily="34" charset="0"/>
                <a:cs typeface="Arial" panose="020B0604020202020204" pitchFamily="34" charset="0"/>
              </a:rPr>
              <a:t>EGI-8689.002 (01/23)</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39AD-4E28-413C-9B83-94C9C9E7B208}">
  <dimension ref="A1:H35"/>
  <sheetViews>
    <sheetView showGridLines="0" tabSelected="1" zoomScaleNormal="100" workbookViewId="0">
      <selection activeCell="E39" sqref="E39"/>
    </sheetView>
  </sheetViews>
  <sheetFormatPr defaultColWidth="8.7109375" defaultRowHeight="23.25" x14ac:dyDescent="0.25"/>
  <cols>
    <col min="1" max="1" width="59" style="40" bestFit="1" customWidth="1"/>
    <col min="2" max="2" width="17.140625" style="39" bestFit="1" customWidth="1"/>
    <col min="3" max="3" width="4.140625" style="39" customWidth="1"/>
    <col min="4" max="4" width="29.28515625" style="39" bestFit="1" customWidth="1"/>
    <col min="5" max="5" width="21" style="39" bestFit="1" customWidth="1"/>
    <col min="6" max="6" width="4" style="38" customWidth="1"/>
    <col min="7" max="7" width="8.7109375" style="39"/>
    <col min="8" max="8" width="12.7109375" style="39" bestFit="1" customWidth="1"/>
    <col min="9" max="9" width="11.28515625" style="39" bestFit="1" customWidth="1"/>
    <col min="10" max="16384" width="8.7109375" style="39"/>
  </cols>
  <sheetData>
    <row r="1" spans="1:8" ht="65.099999999999994" customHeight="1" x14ac:dyDescent="0.25">
      <c r="A1" s="41"/>
      <c r="B1" s="42"/>
      <c r="C1" s="42"/>
      <c r="D1" s="42"/>
      <c r="E1" s="42"/>
      <c r="F1" s="43"/>
      <c r="G1" s="42"/>
      <c r="H1" s="42"/>
    </row>
    <row r="2" spans="1:8" s="91" customFormat="1" ht="24.95" customHeight="1" x14ac:dyDescent="0.25">
      <c r="A2" s="106" t="s">
        <v>34</v>
      </c>
      <c r="B2" s="106"/>
      <c r="C2" s="106"/>
      <c r="D2" s="106"/>
      <c r="E2" s="106"/>
      <c r="F2" s="106"/>
      <c r="G2" s="65"/>
      <c r="H2" s="65"/>
    </row>
    <row r="3" spans="1:8" s="93" customFormat="1" ht="18.75" x14ac:dyDescent="0.25">
      <c r="A3" s="98" t="s">
        <v>35</v>
      </c>
      <c r="B3" s="104" t="s">
        <v>45</v>
      </c>
      <c r="C3" s="46"/>
      <c r="D3" s="54" t="s">
        <v>6</v>
      </c>
      <c r="E3" s="92"/>
      <c r="F3" s="88"/>
      <c r="G3" s="65"/>
      <c r="H3" s="65"/>
    </row>
    <row r="4" spans="1:8" s="93" customFormat="1" ht="18.75" x14ac:dyDescent="0.25">
      <c r="A4" s="50" t="s">
        <v>26</v>
      </c>
      <c r="B4" s="57">
        <v>0</v>
      </c>
      <c r="C4" s="49"/>
      <c r="D4" s="50" t="s">
        <v>16</v>
      </c>
      <c r="E4" s="58">
        <f>B10</f>
        <v>0</v>
      </c>
      <c r="F4" s="59"/>
      <c r="G4" s="65"/>
      <c r="H4" s="65"/>
    </row>
    <row r="5" spans="1:8" s="93" customFormat="1" ht="18.75" x14ac:dyDescent="0.25">
      <c r="A5" s="50" t="s">
        <v>27</v>
      </c>
      <c r="B5" s="57">
        <v>0</v>
      </c>
      <c r="C5" s="49"/>
      <c r="D5" s="50" t="s">
        <v>12</v>
      </c>
      <c r="E5" s="57">
        <v>0</v>
      </c>
      <c r="F5" s="60"/>
      <c r="G5" s="65"/>
      <c r="H5" s="65"/>
    </row>
    <row r="6" spans="1:8" s="93" customFormat="1" ht="18.75" x14ac:dyDescent="0.25">
      <c r="A6" s="50" t="s">
        <v>17</v>
      </c>
      <c r="B6" s="57">
        <v>0</v>
      </c>
      <c r="C6" s="49"/>
      <c r="D6" s="49"/>
      <c r="E6" s="58">
        <f>E4+E5</f>
        <v>0</v>
      </c>
      <c r="F6" s="59"/>
      <c r="G6" s="65"/>
      <c r="H6" s="65"/>
    </row>
    <row r="7" spans="1:8" s="93" customFormat="1" ht="18.75" x14ac:dyDescent="0.25">
      <c r="A7" s="50" t="s">
        <v>39</v>
      </c>
      <c r="B7" s="57">
        <v>0</v>
      </c>
      <c r="C7" s="49"/>
      <c r="D7" s="49"/>
      <c r="E7" s="61"/>
      <c r="F7" s="60"/>
      <c r="G7" s="65"/>
      <c r="H7" s="65"/>
    </row>
    <row r="8" spans="1:8" s="93" customFormat="1" ht="18.75" x14ac:dyDescent="0.25">
      <c r="A8" s="99" t="s">
        <v>15</v>
      </c>
      <c r="B8" s="100"/>
      <c r="C8" s="49"/>
      <c r="D8" s="49"/>
      <c r="E8" s="62"/>
      <c r="F8" s="60"/>
      <c r="G8" s="65"/>
      <c r="H8" s="65"/>
    </row>
    <row r="9" spans="1:8" s="93" customFormat="1" ht="18.75" x14ac:dyDescent="0.25">
      <c r="A9" s="50" t="s">
        <v>0</v>
      </c>
      <c r="B9" s="63">
        <v>0</v>
      </c>
      <c r="C9" s="64"/>
      <c r="D9" s="49" t="s">
        <v>33</v>
      </c>
      <c r="E9" s="65">
        <v>360</v>
      </c>
      <c r="F9" s="60"/>
      <c r="G9" s="65"/>
      <c r="H9" s="65"/>
    </row>
    <row r="10" spans="1:8" s="93" customFormat="1" ht="18.75" x14ac:dyDescent="0.25">
      <c r="A10" s="50" t="s">
        <v>1</v>
      </c>
      <c r="B10" s="66">
        <v>0</v>
      </c>
      <c r="C10" s="67"/>
      <c r="D10" s="49" t="s">
        <v>7</v>
      </c>
      <c r="E10" s="68" t="str">
        <f>IF(B10=0,"-",PMT(B10/12,E9,-B9,0,0))</f>
        <v>-</v>
      </c>
      <c r="F10" s="59"/>
      <c r="G10" s="65"/>
      <c r="H10" s="65"/>
    </row>
    <row r="11" spans="1:8" s="93" customFormat="1" ht="18.75" x14ac:dyDescent="0.25">
      <c r="A11" s="98" t="s">
        <v>8</v>
      </c>
      <c r="B11" s="101"/>
      <c r="C11" s="49"/>
      <c r="D11" s="49"/>
      <c r="E11" s="49"/>
      <c r="F11" s="60"/>
      <c r="G11" s="65"/>
      <c r="H11" s="65"/>
    </row>
    <row r="12" spans="1:8" s="93" customFormat="1" ht="18.75" x14ac:dyDescent="0.25">
      <c r="A12" s="94" t="s">
        <v>25</v>
      </c>
      <c r="B12" s="62"/>
      <c r="C12" s="49"/>
      <c r="D12" s="107" t="s">
        <v>13</v>
      </c>
      <c r="E12" s="107"/>
      <c r="F12" s="88"/>
      <c r="G12" s="65"/>
      <c r="H12" s="65"/>
    </row>
    <row r="13" spans="1:8" s="93" customFormat="1" ht="18.75" x14ac:dyDescent="0.25">
      <c r="A13" s="50" t="s">
        <v>9</v>
      </c>
      <c r="B13" s="70">
        <f>B10</f>
        <v>0</v>
      </c>
      <c r="C13" s="71"/>
      <c r="D13" s="49" t="s">
        <v>3</v>
      </c>
      <c r="E13" s="70">
        <v>0</v>
      </c>
      <c r="F13" s="59"/>
      <c r="G13" s="65"/>
      <c r="H13" s="65"/>
    </row>
    <row r="14" spans="1:8" s="93" customFormat="1" ht="18.75" x14ac:dyDescent="0.25">
      <c r="A14" s="50" t="s">
        <v>18</v>
      </c>
      <c r="B14" s="57">
        <v>0</v>
      </c>
      <c r="C14" s="71"/>
      <c r="D14" s="49" t="s">
        <v>4</v>
      </c>
      <c r="E14" s="70">
        <v>0</v>
      </c>
      <c r="F14" s="59"/>
      <c r="G14" s="65"/>
      <c r="H14" s="65"/>
    </row>
    <row r="15" spans="1:8" s="93" customFormat="1" ht="30" x14ac:dyDescent="0.25">
      <c r="A15" s="99"/>
      <c r="B15" s="70">
        <f>B13+B14</f>
        <v>0</v>
      </c>
      <c r="C15" s="71"/>
      <c r="D15" s="46" t="s">
        <v>40</v>
      </c>
      <c r="E15" s="70">
        <f>MROUND(F15,0.125%)</f>
        <v>0</v>
      </c>
      <c r="F15" s="72">
        <f>E13+E14</f>
        <v>0</v>
      </c>
      <c r="G15" s="65"/>
      <c r="H15" s="65"/>
    </row>
    <row r="16" spans="1:8" s="93" customFormat="1" ht="18.75" x14ac:dyDescent="0.25">
      <c r="A16" s="50" t="s">
        <v>21</v>
      </c>
      <c r="B16" s="57">
        <v>0</v>
      </c>
      <c r="C16" s="71"/>
      <c r="D16" s="46"/>
      <c r="E16" s="49"/>
      <c r="F16" s="60"/>
      <c r="G16" s="65"/>
      <c r="H16" s="65"/>
    </row>
    <row r="17" spans="1:8" s="93" customFormat="1" ht="18.75" x14ac:dyDescent="0.25">
      <c r="A17" s="50" t="s">
        <v>7</v>
      </c>
      <c r="B17" s="73" t="str">
        <f>IF(B16=0,"-",PMT(B16/12,E9,-B9,0,0))</f>
        <v>-</v>
      </c>
      <c r="C17" s="71"/>
      <c r="D17" s="46"/>
      <c r="E17" s="49"/>
      <c r="F17" s="60"/>
      <c r="G17" s="65"/>
      <c r="H17" s="65"/>
    </row>
    <row r="18" spans="1:8" s="93" customFormat="1" ht="18.75" x14ac:dyDescent="0.25">
      <c r="A18" s="50"/>
      <c r="B18" s="62"/>
      <c r="C18" s="71"/>
      <c r="D18" s="49"/>
      <c r="E18" s="49"/>
      <c r="F18" s="60"/>
      <c r="G18" s="65"/>
      <c r="H18" s="65"/>
    </row>
    <row r="19" spans="1:8" s="93" customFormat="1" ht="18.75" x14ac:dyDescent="0.25">
      <c r="A19" s="98" t="s">
        <v>43</v>
      </c>
      <c r="B19" s="74">
        <v>37</v>
      </c>
      <c r="C19" s="49"/>
      <c r="D19" s="107" t="s">
        <v>11</v>
      </c>
      <c r="E19" s="107"/>
      <c r="F19" s="88"/>
      <c r="G19" s="65"/>
      <c r="H19" s="65"/>
    </row>
    <row r="20" spans="1:8" s="93" customFormat="1" ht="18.75" x14ac:dyDescent="0.25">
      <c r="A20" s="50" t="s">
        <v>32</v>
      </c>
      <c r="B20" s="57">
        <v>0</v>
      </c>
      <c r="C20" s="75"/>
      <c r="D20" s="49" t="s">
        <v>14</v>
      </c>
      <c r="E20" s="70">
        <f>B13</f>
        <v>0</v>
      </c>
      <c r="F20" s="59"/>
      <c r="G20" s="65"/>
      <c r="H20" s="65"/>
    </row>
    <row r="21" spans="1:8" s="93" customFormat="1" ht="18.75" x14ac:dyDescent="0.25">
      <c r="A21" s="50" t="s">
        <v>4</v>
      </c>
      <c r="B21" s="70">
        <f>B7</f>
        <v>0</v>
      </c>
      <c r="C21" s="75"/>
      <c r="D21" s="49" t="s">
        <v>10</v>
      </c>
      <c r="E21" s="70">
        <f>B4</f>
        <v>0</v>
      </c>
      <c r="F21" s="59"/>
      <c r="G21" s="65"/>
      <c r="H21" s="65"/>
    </row>
    <row r="22" spans="1:8" s="93" customFormat="1" ht="30" x14ac:dyDescent="0.25">
      <c r="A22" s="50" t="s">
        <v>41</v>
      </c>
      <c r="B22" s="70">
        <f>MROUND(C22,0.125%)</f>
        <v>0</v>
      </c>
      <c r="C22" s="76">
        <f>B20+B21</f>
        <v>0</v>
      </c>
      <c r="D22" s="46"/>
      <c r="E22" s="77">
        <f t="shared" ref="E22" si="0">E20+E21</f>
        <v>0</v>
      </c>
      <c r="F22" s="59"/>
      <c r="G22" s="65"/>
      <c r="H22" s="65"/>
    </row>
    <row r="23" spans="1:8" s="93" customFormat="1" ht="18.75" x14ac:dyDescent="0.25">
      <c r="A23" s="50" t="s">
        <v>22</v>
      </c>
      <c r="B23" s="57">
        <v>0</v>
      </c>
      <c r="C23" s="78"/>
      <c r="D23" s="46"/>
      <c r="E23" s="49"/>
      <c r="F23" s="60"/>
      <c r="G23" s="65"/>
      <c r="H23" s="65"/>
    </row>
    <row r="24" spans="1:8" s="93" customFormat="1" ht="30" x14ac:dyDescent="0.25">
      <c r="A24" s="50" t="s">
        <v>7</v>
      </c>
      <c r="B24" s="102" t="str">
        <f>IF(B23=0,"-",PMT(B23/12,(E9-B19)+1,-E24,0,0))</f>
        <v>-</v>
      </c>
      <c r="C24" s="79"/>
      <c r="D24" s="80" t="s">
        <v>29</v>
      </c>
      <c r="E24" s="81">
        <v>0</v>
      </c>
      <c r="F24" s="60"/>
      <c r="G24" s="65"/>
      <c r="H24" s="65"/>
    </row>
    <row r="25" spans="1:8" s="93" customFormat="1" ht="18.75" x14ac:dyDescent="0.25">
      <c r="A25" s="50"/>
      <c r="B25" s="82"/>
      <c r="C25" s="79"/>
      <c r="D25" s="83"/>
      <c r="E25" s="49"/>
      <c r="F25" s="60"/>
      <c r="G25" s="65"/>
      <c r="H25" s="65"/>
    </row>
    <row r="26" spans="1:8" s="93" customFormat="1" ht="18.75" x14ac:dyDescent="0.25">
      <c r="A26" s="98" t="s">
        <v>42</v>
      </c>
      <c r="B26" s="74">
        <v>43</v>
      </c>
      <c r="C26" s="49"/>
      <c r="D26" s="107" t="s">
        <v>11</v>
      </c>
      <c r="E26" s="107"/>
      <c r="F26" s="88"/>
      <c r="G26" s="65"/>
      <c r="H26" s="65"/>
    </row>
    <row r="27" spans="1:8" s="93" customFormat="1" ht="18.75" x14ac:dyDescent="0.25">
      <c r="A27" s="50" t="s">
        <v>3</v>
      </c>
      <c r="B27" s="57">
        <v>0</v>
      </c>
      <c r="C27" s="49"/>
      <c r="D27" s="49" t="s">
        <v>14</v>
      </c>
      <c r="E27" s="70">
        <f>B23</f>
        <v>0</v>
      </c>
      <c r="F27" s="59"/>
      <c r="G27" s="65"/>
      <c r="H27" s="65"/>
    </row>
    <row r="28" spans="1:8" s="93" customFormat="1" ht="18.75" x14ac:dyDescent="0.25">
      <c r="A28" s="50" t="s">
        <v>4</v>
      </c>
      <c r="B28" s="70">
        <f>B7</f>
        <v>0</v>
      </c>
      <c r="C28" s="75"/>
      <c r="D28" s="49" t="s">
        <v>10</v>
      </c>
      <c r="E28" s="70">
        <f>B5</f>
        <v>0</v>
      </c>
      <c r="F28" s="59"/>
      <c r="G28" s="65"/>
      <c r="H28" s="65"/>
    </row>
    <row r="29" spans="1:8" s="93" customFormat="1" ht="30" x14ac:dyDescent="0.25">
      <c r="A29" s="50" t="s">
        <v>41</v>
      </c>
      <c r="B29" s="70">
        <f>MROUND(C29,0.125%)</f>
        <v>0</v>
      </c>
      <c r="C29" s="76">
        <f>B27+B28</f>
        <v>0</v>
      </c>
      <c r="D29" s="49"/>
      <c r="E29" s="70">
        <f t="shared" ref="E29" si="1">E27+E28</f>
        <v>0</v>
      </c>
      <c r="F29" s="59"/>
      <c r="G29" s="65"/>
      <c r="H29" s="65"/>
    </row>
    <row r="30" spans="1:8" s="93" customFormat="1" ht="18.75" x14ac:dyDescent="0.25">
      <c r="A30" s="50" t="s">
        <v>22</v>
      </c>
      <c r="B30" s="57">
        <v>0</v>
      </c>
      <c r="C30" s="84"/>
      <c r="D30" s="49"/>
      <c r="E30" s="49"/>
      <c r="F30" s="60"/>
      <c r="G30" s="65"/>
      <c r="H30" s="65"/>
    </row>
    <row r="31" spans="1:8" s="93" customFormat="1" ht="30" x14ac:dyDescent="0.25">
      <c r="A31" s="50" t="s">
        <v>7</v>
      </c>
      <c r="B31" s="68" t="str">
        <f>IF(B30=0,"-",PMT(B30/12,(E9-B26)+1,-E31,0,0))</f>
        <v>-</v>
      </c>
      <c r="C31" s="79"/>
      <c r="D31" s="80" t="s">
        <v>29</v>
      </c>
      <c r="E31" s="81">
        <v>0</v>
      </c>
      <c r="F31" s="60"/>
      <c r="G31" s="65"/>
      <c r="H31" s="65"/>
    </row>
    <row r="32" spans="1:8" s="97" customFormat="1" x14ac:dyDescent="0.25">
      <c r="A32" s="85"/>
      <c r="B32" s="52"/>
      <c r="C32" s="52"/>
      <c r="D32" s="52"/>
      <c r="E32" s="52"/>
      <c r="F32" s="86"/>
      <c r="G32" s="65"/>
      <c r="H32" s="65"/>
    </row>
    <row r="33" spans="1:8" s="97" customFormat="1" ht="45" customHeight="1" x14ac:dyDescent="0.25">
      <c r="A33" s="108" t="s">
        <v>44</v>
      </c>
      <c r="B33" s="109"/>
      <c r="C33" s="109"/>
      <c r="D33" s="109"/>
      <c r="E33" s="109"/>
      <c r="F33" s="103"/>
      <c r="G33" s="65"/>
      <c r="H33" s="65"/>
    </row>
    <row r="34" spans="1:8" x14ac:dyDescent="0.25">
      <c r="A34" s="41"/>
      <c r="B34" s="42"/>
      <c r="C34" s="42"/>
      <c r="D34" s="42"/>
      <c r="E34" s="42"/>
      <c r="F34" s="43"/>
      <c r="G34" s="42"/>
      <c r="H34" s="42"/>
    </row>
    <row r="35" spans="1:8" x14ac:dyDescent="0.25">
      <c r="A35" s="41"/>
      <c r="B35" s="42"/>
      <c r="C35" s="42"/>
      <c r="D35" s="42"/>
      <c r="E35" s="42"/>
      <c r="F35" s="43"/>
      <c r="G35" s="42"/>
      <c r="H35" s="42"/>
    </row>
  </sheetData>
  <sheetProtection algorithmName="SHA-512" hashValue="lQ5FAqGX9pmGtzy5ZUmACjpwHM0MgeaAq1eGHbXQueoSsvjFsMQWh78hAzNcqflnWBx48uUNV+elGazP6c2GPQ==" saltValue="8gMuDcmpp/c3jwJDJvTCLw=="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610CC-8064-4412-9A7D-3B4C4CA26937}">
  <dimension ref="A1:F34"/>
  <sheetViews>
    <sheetView showGridLines="0" zoomScaleNormal="100" workbookViewId="0">
      <selection activeCell="H34" sqref="H34"/>
    </sheetView>
  </sheetViews>
  <sheetFormatPr defaultColWidth="8.7109375" defaultRowHeight="23.25" x14ac:dyDescent="0.25"/>
  <cols>
    <col min="1" max="1" width="59" style="40" bestFit="1" customWidth="1"/>
    <col min="2" max="2" width="17.140625" style="39" bestFit="1" customWidth="1"/>
    <col min="3" max="3" width="4.140625" style="39" customWidth="1"/>
    <col min="4" max="4" width="29.28515625" style="39" bestFit="1" customWidth="1"/>
    <col min="5" max="5" width="21" style="39" bestFit="1" customWidth="1"/>
    <col min="6" max="6" width="4" style="38" customWidth="1"/>
    <col min="7" max="7" width="8.7109375" style="39"/>
    <col min="8" max="8" width="12.7109375" style="39" bestFit="1" customWidth="1"/>
    <col min="9" max="9" width="11.28515625" style="39" bestFit="1" customWidth="1"/>
    <col min="10" max="16384" width="8.7109375" style="39"/>
  </cols>
  <sheetData>
    <row r="1" spans="1:6" ht="65.099999999999994" customHeight="1" x14ac:dyDescent="0.25">
      <c r="A1" s="41"/>
      <c r="B1" s="44"/>
      <c r="C1" s="44"/>
      <c r="D1" s="44"/>
      <c r="E1" s="44"/>
      <c r="F1" s="45"/>
    </row>
    <row r="2" spans="1:6" s="91" customFormat="1" ht="24.95" customHeight="1" x14ac:dyDescent="0.25">
      <c r="A2" s="106" t="s">
        <v>34</v>
      </c>
      <c r="B2" s="106"/>
      <c r="C2" s="106"/>
      <c r="D2" s="106"/>
      <c r="E2" s="106"/>
      <c r="F2" s="106"/>
    </row>
    <row r="3" spans="1:6" s="93" customFormat="1" ht="18.95" customHeight="1" x14ac:dyDescent="0.25">
      <c r="A3" s="53" t="s">
        <v>36</v>
      </c>
      <c r="B3" s="104" t="s">
        <v>45</v>
      </c>
      <c r="C3" s="46"/>
      <c r="D3" s="54" t="s">
        <v>6</v>
      </c>
      <c r="E3" s="92"/>
      <c r="F3" s="88"/>
    </row>
    <row r="4" spans="1:6" s="93" customFormat="1" ht="18.75" x14ac:dyDescent="0.25">
      <c r="A4" s="50" t="s">
        <v>26</v>
      </c>
      <c r="B4" s="57">
        <v>0</v>
      </c>
      <c r="C4" s="49"/>
      <c r="D4" s="50" t="s">
        <v>16</v>
      </c>
      <c r="E4" s="58">
        <f>B10</f>
        <v>0</v>
      </c>
      <c r="F4" s="59"/>
    </row>
    <row r="5" spans="1:6" s="93" customFormat="1" ht="18.75" x14ac:dyDescent="0.25">
      <c r="A5" s="50" t="s">
        <v>27</v>
      </c>
      <c r="B5" s="57">
        <v>0</v>
      </c>
      <c r="C5" s="49"/>
      <c r="D5" s="50" t="s">
        <v>12</v>
      </c>
      <c r="E5" s="57">
        <v>0</v>
      </c>
      <c r="F5" s="60"/>
    </row>
    <row r="6" spans="1:6" s="93" customFormat="1" ht="18.75" x14ac:dyDescent="0.25">
      <c r="A6" s="50" t="s">
        <v>17</v>
      </c>
      <c r="B6" s="57">
        <v>0</v>
      </c>
      <c r="C6" s="49"/>
      <c r="D6" s="50"/>
      <c r="E6" s="58">
        <f>E4+E5</f>
        <v>0</v>
      </c>
      <c r="F6" s="59"/>
    </row>
    <row r="7" spans="1:6" s="93" customFormat="1" ht="18.75" x14ac:dyDescent="0.25">
      <c r="A7" s="50" t="s">
        <v>39</v>
      </c>
      <c r="B7" s="57">
        <v>0</v>
      </c>
      <c r="C7" s="49"/>
      <c r="D7" s="50"/>
      <c r="E7" s="61"/>
      <c r="F7" s="60"/>
    </row>
    <row r="8" spans="1:6" s="93" customFormat="1" ht="18.75" x14ac:dyDescent="0.25">
      <c r="A8" s="51" t="s">
        <v>15</v>
      </c>
      <c r="B8" s="62"/>
      <c r="C8" s="49"/>
      <c r="D8" s="50"/>
      <c r="E8" s="62"/>
      <c r="F8" s="60"/>
    </row>
    <row r="9" spans="1:6" s="93" customFormat="1" ht="18.75" x14ac:dyDescent="0.25">
      <c r="A9" s="50" t="s">
        <v>0</v>
      </c>
      <c r="B9" s="63">
        <v>0</v>
      </c>
      <c r="C9" s="64"/>
      <c r="D9" s="50" t="s">
        <v>33</v>
      </c>
      <c r="E9" s="65">
        <v>360</v>
      </c>
      <c r="F9" s="60"/>
    </row>
    <row r="10" spans="1:6" s="93" customFormat="1" ht="18.75" x14ac:dyDescent="0.25">
      <c r="A10" s="50" t="s">
        <v>1</v>
      </c>
      <c r="B10" s="66">
        <v>0</v>
      </c>
      <c r="C10" s="67"/>
      <c r="D10" s="50" t="s">
        <v>7</v>
      </c>
      <c r="E10" s="68" t="str">
        <f>IF(B10=0,"-",PMT(B10/12,E9,-B9,0,0))</f>
        <v>-</v>
      </c>
      <c r="F10" s="59"/>
    </row>
    <row r="11" spans="1:6" s="93" customFormat="1" ht="18.75" x14ac:dyDescent="0.25">
      <c r="A11" s="53" t="s">
        <v>8</v>
      </c>
      <c r="B11" s="56"/>
      <c r="C11" s="49"/>
      <c r="D11" s="50"/>
      <c r="E11" s="62"/>
      <c r="F11" s="60"/>
    </row>
    <row r="12" spans="1:6" s="93" customFormat="1" ht="18.75" x14ac:dyDescent="0.25">
      <c r="A12" s="94" t="s">
        <v>25</v>
      </c>
      <c r="B12" s="62"/>
      <c r="C12" s="49"/>
      <c r="D12" s="110" t="s">
        <v>13</v>
      </c>
      <c r="E12" s="107"/>
      <c r="F12" s="88"/>
    </row>
    <row r="13" spans="1:6" s="93" customFormat="1" ht="18.75" x14ac:dyDescent="0.25">
      <c r="A13" s="50" t="s">
        <v>9</v>
      </c>
      <c r="B13" s="70">
        <f>B10</f>
        <v>0</v>
      </c>
      <c r="C13" s="71"/>
      <c r="D13" s="50" t="s">
        <v>3</v>
      </c>
      <c r="E13" s="70">
        <f>B6</f>
        <v>0</v>
      </c>
      <c r="F13" s="59"/>
    </row>
    <row r="14" spans="1:6" s="93" customFormat="1" ht="18.75" x14ac:dyDescent="0.25">
      <c r="A14" s="50" t="s">
        <v>18</v>
      </c>
      <c r="B14" s="57">
        <v>0</v>
      </c>
      <c r="C14" s="71"/>
      <c r="D14" s="50" t="s">
        <v>4</v>
      </c>
      <c r="E14" s="70">
        <f>B7</f>
        <v>0</v>
      </c>
      <c r="F14" s="59"/>
    </row>
    <row r="15" spans="1:6" s="93" customFormat="1" ht="30" x14ac:dyDescent="0.25">
      <c r="A15" s="51"/>
      <c r="B15" s="70">
        <f>B13+B14</f>
        <v>0</v>
      </c>
      <c r="C15" s="71"/>
      <c r="D15" s="51" t="s">
        <v>40</v>
      </c>
      <c r="E15" s="70">
        <f>MROUND(F15,0.125%)</f>
        <v>0</v>
      </c>
      <c r="F15" s="72">
        <f>E13+E14</f>
        <v>0</v>
      </c>
    </row>
    <row r="16" spans="1:6" s="93" customFormat="1" ht="18.75" x14ac:dyDescent="0.25">
      <c r="A16" s="50" t="s">
        <v>21</v>
      </c>
      <c r="B16" s="57">
        <v>0</v>
      </c>
      <c r="C16" s="71"/>
      <c r="D16" s="51"/>
      <c r="E16" s="49"/>
      <c r="F16" s="60"/>
    </row>
    <row r="17" spans="1:6" s="93" customFormat="1" ht="18.75" x14ac:dyDescent="0.25">
      <c r="A17" s="50" t="s">
        <v>7</v>
      </c>
      <c r="B17" s="73" t="str">
        <f>IF(B16=0,"-",PMT(B16/12,E9,-B9,0,0))</f>
        <v>-</v>
      </c>
      <c r="C17" s="71"/>
      <c r="D17" s="51"/>
      <c r="E17" s="49"/>
      <c r="F17" s="60"/>
    </row>
    <row r="18" spans="1:6" s="93" customFormat="1" ht="18.75" x14ac:dyDescent="0.25">
      <c r="A18" s="49"/>
      <c r="B18" s="62"/>
      <c r="C18" s="71"/>
      <c r="D18" s="50"/>
      <c r="E18" s="49"/>
      <c r="F18" s="60"/>
    </row>
    <row r="19" spans="1:6" s="93" customFormat="1" ht="18.75" x14ac:dyDescent="0.25">
      <c r="A19" s="53" t="s">
        <v>43</v>
      </c>
      <c r="B19" s="74">
        <v>61</v>
      </c>
      <c r="C19" s="49"/>
      <c r="D19" s="110" t="s">
        <v>11</v>
      </c>
      <c r="E19" s="107"/>
      <c r="F19" s="88"/>
    </row>
    <row r="20" spans="1:6" s="93" customFormat="1" ht="18.75" x14ac:dyDescent="0.25">
      <c r="A20" s="50" t="s">
        <v>32</v>
      </c>
      <c r="B20" s="57">
        <v>0</v>
      </c>
      <c r="C20" s="75"/>
      <c r="D20" s="50" t="s">
        <v>14</v>
      </c>
      <c r="E20" s="70">
        <f>B13</f>
        <v>0</v>
      </c>
      <c r="F20" s="59"/>
    </row>
    <row r="21" spans="1:6" s="93" customFormat="1" ht="18.75" x14ac:dyDescent="0.25">
      <c r="A21" s="50" t="s">
        <v>4</v>
      </c>
      <c r="B21" s="70">
        <f>B7</f>
        <v>0</v>
      </c>
      <c r="C21" s="75"/>
      <c r="D21" s="50" t="s">
        <v>10</v>
      </c>
      <c r="E21" s="70">
        <f>B4</f>
        <v>0</v>
      </c>
      <c r="F21" s="59"/>
    </row>
    <row r="22" spans="1:6" s="93" customFormat="1" ht="30" x14ac:dyDescent="0.25">
      <c r="A22" s="50" t="s">
        <v>41</v>
      </c>
      <c r="B22" s="70">
        <f>MROUND(C22,0.125%)</f>
        <v>0</v>
      </c>
      <c r="C22" s="76">
        <f>B20+B21</f>
        <v>0</v>
      </c>
      <c r="D22" s="51"/>
      <c r="E22" s="77">
        <f t="shared" ref="E22" si="0">E20+E21</f>
        <v>0</v>
      </c>
      <c r="F22" s="59"/>
    </row>
    <row r="23" spans="1:6" s="93" customFormat="1" ht="18.75" x14ac:dyDescent="0.25">
      <c r="A23" s="50" t="s">
        <v>22</v>
      </c>
      <c r="B23" s="57">
        <v>0</v>
      </c>
      <c r="C23" s="78"/>
      <c r="D23" s="51"/>
      <c r="E23" s="62"/>
      <c r="F23" s="60"/>
    </row>
    <row r="24" spans="1:6" s="93" customFormat="1" ht="30" x14ac:dyDescent="0.25">
      <c r="A24" s="50" t="s">
        <v>7</v>
      </c>
      <c r="B24" s="68" t="str">
        <f>IF(B23=0,"-",PMT(B23/12,(E9-B19)+1,-E24,0,0))</f>
        <v>-</v>
      </c>
      <c r="C24" s="79"/>
      <c r="D24" s="95" t="s">
        <v>29</v>
      </c>
      <c r="E24" s="81">
        <v>0</v>
      </c>
      <c r="F24" s="60"/>
    </row>
    <row r="25" spans="1:6" s="93" customFormat="1" ht="18.75" x14ac:dyDescent="0.25">
      <c r="A25" s="49"/>
      <c r="B25" s="82"/>
      <c r="C25" s="79"/>
      <c r="D25" s="96"/>
      <c r="E25" s="49"/>
      <c r="F25" s="60"/>
    </row>
    <row r="26" spans="1:6" s="93" customFormat="1" ht="18.75" x14ac:dyDescent="0.25">
      <c r="A26" s="53" t="s">
        <v>42</v>
      </c>
      <c r="B26" s="74">
        <v>67</v>
      </c>
      <c r="C26" s="49"/>
      <c r="D26" s="110" t="s">
        <v>11</v>
      </c>
      <c r="E26" s="107"/>
      <c r="F26" s="56"/>
    </row>
    <row r="27" spans="1:6" s="93" customFormat="1" ht="18.75" x14ac:dyDescent="0.25">
      <c r="A27" s="50" t="s">
        <v>3</v>
      </c>
      <c r="B27" s="57">
        <v>0</v>
      </c>
      <c r="C27" s="49"/>
      <c r="D27" s="50" t="s">
        <v>14</v>
      </c>
      <c r="E27" s="70">
        <f>B23</f>
        <v>0</v>
      </c>
      <c r="F27" s="59"/>
    </row>
    <row r="28" spans="1:6" s="93" customFormat="1" ht="18.75" x14ac:dyDescent="0.25">
      <c r="A28" s="50" t="s">
        <v>4</v>
      </c>
      <c r="B28" s="70">
        <f>B7</f>
        <v>0</v>
      </c>
      <c r="C28" s="75"/>
      <c r="D28" s="50" t="s">
        <v>10</v>
      </c>
      <c r="E28" s="70">
        <f>B5</f>
        <v>0</v>
      </c>
      <c r="F28" s="59"/>
    </row>
    <row r="29" spans="1:6" s="93" customFormat="1" ht="30" x14ac:dyDescent="0.25">
      <c r="A29" s="50" t="s">
        <v>41</v>
      </c>
      <c r="B29" s="70">
        <f>MROUND(C29,0.125%)</f>
        <v>0</v>
      </c>
      <c r="C29" s="76">
        <f>B27+B28</f>
        <v>0</v>
      </c>
      <c r="D29" s="50"/>
      <c r="E29" s="70">
        <f t="shared" ref="E29" si="1">E27+E28</f>
        <v>0</v>
      </c>
      <c r="F29" s="59"/>
    </row>
    <row r="30" spans="1:6" s="93" customFormat="1" ht="18.75" x14ac:dyDescent="0.25">
      <c r="A30" s="50" t="s">
        <v>22</v>
      </c>
      <c r="B30" s="57">
        <v>0</v>
      </c>
      <c r="C30" s="84"/>
      <c r="D30" s="50"/>
      <c r="E30" s="62"/>
      <c r="F30" s="60"/>
    </row>
    <row r="31" spans="1:6" s="93" customFormat="1" ht="30" x14ac:dyDescent="0.25">
      <c r="A31" s="50" t="s">
        <v>7</v>
      </c>
      <c r="B31" s="68" t="str">
        <f>IF(B30=0,"-",PMT(B30/12,(E9-B26)+1,-E31,0,0))</f>
        <v>-</v>
      </c>
      <c r="C31" s="79"/>
      <c r="D31" s="95" t="s">
        <v>29</v>
      </c>
      <c r="E31" s="81">
        <v>0</v>
      </c>
      <c r="F31" s="60"/>
    </row>
    <row r="32" spans="1:6" s="97" customFormat="1" x14ac:dyDescent="0.25">
      <c r="A32" s="85"/>
      <c r="B32" s="65"/>
      <c r="C32" s="52"/>
      <c r="D32" s="52"/>
      <c r="E32" s="52"/>
      <c r="F32" s="86"/>
    </row>
    <row r="33" spans="1:6" s="97" customFormat="1" ht="45" customHeight="1" x14ac:dyDescent="0.25">
      <c r="A33" s="108" t="s">
        <v>44</v>
      </c>
      <c r="B33" s="108"/>
      <c r="C33" s="108"/>
      <c r="D33" s="108"/>
      <c r="E33" s="108"/>
      <c r="F33" s="86"/>
    </row>
    <row r="34" spans="1:6" x14ac:dyDescent="0.25">
      <c r="A34" s="41"/>
      <c r="B34" s="44"/>
      <c r="C34" s="44"/>
      <c r="D34" s="44"/>
      <c r="E34" s="44"/>
      <c r="F34" s="45"/>
    </row>
  </sheetData>
  <sheetProtection algorithmName="SHA-512" hashValue="7TwWxiF7NI9yvUDvevY534QYCriOVG55SeiInWB91PyCKvUBOk8biCtxkg773dNluXzHDs40f1cksQReJeTlrQ==" saltValue="KKTL2dV0yDJhqN/8OgnWHg=="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F51C-4433-4FCA-A412-8D34EFE532B2}">
  <dimension ref="A1:F33"/>
  <sheetViews>
    <sheetView showGridLines="0" zoomScaleNormal="100" workbookViewId="0">
      <selection activeCell="I35" sqref="I35"/>
    </sheetView>
  </sheetViews>
  <sheetFormatPr defaultColWidth="8.7109375" defaultRowHeight="23.25" x14ac:dyDescent="0.25"/>
  <cols>
    <col min="1" max="1" width="59" style="40" bestFit="1" customWidth="1"/>
    <col min="2" max="2" width="17.140625" style="47" bestFit="1" customWidth="1"/>
    <col min="3" max="3" width="4.140625" style="47" customWidth="1"/>
    <col min="4" max="4" width="29.28515625" style="47" bestFit="1" customWidth="1"/>
    <col min="5" max="5" width="21" style="47" bestFit="1" customWidth="1"/>
    <col min="6" max="6" width="4.140625" style="48" customWidth="1"/>
    <col min="7" max="7" width="8.7109375" style="47"/>
    <col min="8" max="8" width="12.7109375" style="47" bestFit="1" customWidth="1"/>
    <col min="9" max="9" width="11.28515625" style="47" bestFit="1" customWidth="1"/>
    <col min="10" max="16384" width="8.7109375" style="47"/>
  </cols>
  <sheetData>
    <row r="1" spans="1:6" ht="65.099999999999994" customHeight="1" x14ac:dyDescent="0.25">
      <c r="A1" s="41"/>
      <c r="B1" s="44"/>
      <c r="C1" s="44"/>
      <c r="D1" s="44"/>
      <c r="E1" s="44"/>
      <c r="F1" s="45"/>
    </row>
    <row r="2" spans="1:6" s="87" customFormat="1" ht="24.95" customHeight="1" x14ac:dyDescent="0.25">
      <c r="A2" s="106" t="s">
        <v>34</v>
      </c>
      <c r="B2" s="106"/>
      <c r="C2" s="106"/>
      <c r="D2" s="106"/>
      <c r="E2" s="106"/>
      <c r="F2" s="106"/>
    </row>
    <row r="3" spans="1:6" s="89" customFormat="1" ht="18.75" x14ac:dyDescent="0.25">
      <c r="A3" s="53" t="s">
        <v>37</v>
      </c>
      <c r="B3" s="105" t="s">
        <v>45</v>
      </c>
      <c r="C3" s="46"/>
      <c r="D3" s="54" t="s">
        <v>6</v>
      </c>
      <c r="E3" s="55"/>
      <c r="F3" s="88"/>
    </row>
    <row r="4" spans="1:6" s="89" customFormat="1" ht="18.75" x14ac:dyDescent="0.25">
      <c r="A4" s="49" t="s">
        <v>26</v>
      </c>
      <c r="B4" s="57">
        <v>0</v>
      </c>
      <c r="C4" s="49"/>
      <c r="D4" s="49" t="s">
        <v>16</v>
      </c>
      <c r="E4" s="58">
        <f>B10</f>
        <v>0</v>
      </c>
      <c r="F4" s="59"/>
    </row>
    <row r="5" spans="1:6" s="89" customFormat="1" ht="18.75" x14ac:dyDescent="0.25">
      <c r="A5" s="49" t="s">
        <v>27</v>
      </c>
      <c r="B5" s="57">
        <v>0</v>
      </c>
      <c r="C5" s="49"/>
      <c r="D5" s="49" t="s">
        <v>12</v>
      </c>
      <c r="E5" s="57">
        <v>0</v>
      </c>
      <c r="F5" s="60"/>
    </row>
    <row r="6" spans="1:6" s="89" customFormat="1" ht="18.75" x14ac:dyDescent="0.25">
      <c r="A6" s="49" t="s">
        <v>17</v>
      </c>
      <c r="B6" s="57">
        <v>0</v>
      </c>
      <c r="C6" s="49"/>
      <c r="D6" s="49"/>
      <c r="E6" s="58">
        <f>E4+E5</f>
        <v>0</v>
      </c>
      <c r="F6" s="59"/>
    </row>
    <row r="7" spans="1:6" s="89" customFormat="1" ht="18.75" x14ac:dyDescent="0.25">
      <c r="A7" s="49" t="s">
        <v>39</v>
      </c>
      <c r="B7" s="57">
        <v>0</v>
      </c>
      <c r="C7" s="49"/>
      <c r="D7" s="49"/>
      <c r="E7" s="61"/>
      <c r="F7" s="60"/>
    </row>
    <row r="8" spans="1:6" s="89" customFormat="1" ht="18.75" x14ac:dyDescent="0.25">
      <c r="A8" s="46" t="s">
        <v>15</v>
      </c>
      <c r="B8" s="62"/>
      <c r="C8" s="49"/>
      <c r="D8" s="49"/>
      <c r="E8" s="62"/>
      <c r="F8" s="60"/>
    </row>
    <row r="9" spans="1:6" s="89" customFormat="1" ht="18.75" x14ac:dyDescent="0.25">
      <c r="A9" s="49" t="s">
        <v>0</v>
      </c>
      <c r="B9" s="63">
        <v>0</v>
      </c>
      <c r="C9" s="64"/>
      <c r="D9" s="49" t="s">
        <v>33</v>
      </c>
      <c r="E9" s="65">
        <v>360</v>
      </c>
      <c r="F9" s="60"/>
    </row>
    <row r="10" spans="1:6" s="89" customFormat="1" ht="18.75" x14ac:dyDescent="0.25">
      <c r="A10" s="49" t="s">
        <v>1</v>
      </c>
      <c r="B10" s="66">
        <v>0</v>
      </c>
      <c r="C10" s="67"/>
      <c r="D10" s="49" t="s">
        <v>7</v>
      </c>
      <c r="E10" s="68" t="str">
        <f>IF(B10=0,"-",PMT(B10/12,E9,-B9,0,0))</f>
        <v>-</v>
      </c>
      <c r="F10" s="59"/>
    </row>
    <row r="11" spans="1:6" s="89" customFormat="1" ht="18.75" x14ac:dyDescent="0.25">
      <c r="A11" s="53" t="s">
        <v>8</v>
      </c>
      <c r="B11" s="56"/>
      <c r="C11" s="49"/>
      <c r="D11" s="49"/>
      <c r="E11" s="62"/>
      <c r="F11" s="60"/>
    </row>
    <row r="12" spans="1:6" s="89" customFormat="1" ht="18.75" x14ac:dyDescent="0.25">
      <c r="A12" s="69" t="s">
        <v>25</v>
      </c>
      <c r="B12" s="62"/>
      <c r="C12" s="49"/>
      <c r="D12" s="107" t="s">
        <v>13</v>
      </c>
      <c r="E12" s="107"/>
      <c r="F12" s="88"/>
    </row>
    <row r="13" spans="1:6" s="89" customFormat="1" ht="18.75" x14ac:dyDescent="0.25">
      <c r="A13" s="49" t="s">
        <v>9</v>
      </c>
      <c r="B13" s="70">
        <f>B10</f>
        <v>0</v>
      </c>
      <c r="C13" s="71"/>
      <c r="D13" s="49" t="s">
        <v>3</v>
      </c>
      <c r="E13" s="70">
        <f>B6</f>
        <v>0</v>
      </c>
      <c r="F13" s="59"/>
    </row>
    <row r="14" spans="1:6" s="89" customFormat="1" ht="18.75" x14ac:dyDescent="0.25">
      <c r="A14" s="49" t="s">
        <v>18</v>
      </c>
      <c r="B14" s="57">
        <v>0</v>
      </c>
      <c r="C14" s="71"/>
      <c r="D14" s="49" t="s">
        <v>4</v>
      </c>
      <c r="E14" s="70">
        <f>B7</f>
        <v>0</v>
      </c>
      <c r="F14" s="59"/>
    </row>
    <row r="15" spans="1:6" s="89" customFormat="1" ht="30" x14ac:dyDescent="0.25">
      <c r="A15" s="46"/>
      <c r="B15" s="70">
        <f>B13+B14</f>
        <v>0</v>
      </c>
      <c r="C15" s="71"/>
      <c r="D15" s="46" t="s">
        <v>40</v>
      </c>
      <c r="E15" s="70">
        <f>MROUND(F15,0.125%)</f>
        <v>0</v>
      </c>
      <c r="F15" s="72">
        <f>E13+E14</f>
        <v>0</v>
      </c>
    </row>
    <row r="16" spans="1:6" s="89" customFormat="1" ht="18.75" x14ac:dyDescent="0.25">
      <c r="A16" s="49" t="s">
        <v>21</v>
      </c>
      <c r="B16" s="57">
        <v>0</v>
      </c>
      <c r="C16" s="71"/>
      <c r="D16" s="46"/>
      <c r="E16" s="62"/>
      <c r="F16" s="60"/>
    </row>
    <row r="17" spans="1:6" s="89" customFormat="1" ht="18.75" x14ac:dyDescent="0.25">
      <c r="A17" s="49" t="s">
        <v>7</v>
      </c>
      <c r="B17" s="73" t="str">
        <f>IF(B16=0,"-",PMT(B16/12,E9,-B9,0,0))</f>
        <v>-</v>
      </c>
      <c r="C17" s="71"/>
      <c r="D17" s="46"/>
      <c r="E17" s="62"/>
      <c r="F17" s="60"/>
    </row>
    <row r="18" spans="1:6" s="89" customFormat="1" ht="18.75" x14ac:dyDescent="0.25">
      <c r="A18" s="49"/>
      <c r="B18" s="62"/>
      <c r="C18" s="71"/>
      <c r="D18" s="49"/>
      <c r="E18" s="62"/>
      <c r="F18" s="60"/>
    </row>
    <row r="19" spans="1:6" s="89" customFormat="1" ht="18.75" x14ac:dyDescent="0.25">
      <c r="A19" s="53" t="s">
        <v>43</v>
      </c>
      <c r="B19" s="74">
        <v>85</v>
      </c>
      <c r="C19" s="49"/>
      <c r="D19" s="107" t="s">
        <v>11</v>
      </c>
      <c r="E19" s="107"/>
      <c r="F19" s="88"/>
    </row>
    <row r="20" spans="1:6" s="89" customFormat="1" ht="18.75" x14ac:dyDescent="0.25">
      <c r="A20" s="49" t="s">
        <v>32</v>
      </c>
      <c r="B20" s="57">
        <v>0</v>
      </c>
      <c r="C20" s="75"/>
      <c r="D20" s="49" t="s">
        <v>14</v>
      </c>
      <c r="E20" s="70">
        <f>B13</f>
        <v>0</v>
      </c>
      <c r="F20" s="59"/>
    </row>
    <row r="21" spans="1:6" s="89" customFormat="1" ht="18.75" x14ac:dyDescent="0.25">
      <c r="A21" s="49" t="s">
        <v>4</v>
      </c>
      <c r="B21" s="70">
        <f>B7</f>
        <v>0</v>
      </c>
      <c r="C21" s="75"/>
      <c r="D21" s="49" t="s">
        <v>10</v>
      </c>
      <c r="E21" s="70">
        <f>B4</f>
        <v>0</v>
      </c>
      <c r="F21" s="59"/>
    </row>
    <row r="22" spans="1:6" s="89" customFormat="1" ht="30" x14ac:dyDescent="0.25">
      <c r="A22" s="49" t="s">
        <v>41</v>
      </c>
      <c r="B22" s="70">
        <f>MROUND(C22,0.125%)</f>
        <v>0</v>
      </c>
      <c r="C22" s="76">
        <f>B20+B21</f>
        <v>0</v>
      </c>
      <c r="D22" s="46"/>
      <c r="E22" s="77">
        <f t="shared" ref="E22" si="0">E20+E21</f>
        <v>0</v>
      </c>
      <c r="F22" s="59"/>
    </row>
    <row r="23" spans="1:6" s="89" customFormat="1" ht="18.75" x14ac:dyDescent="0.25">
      <c r="A23" s="49" t="s">
        <v>22</v>
      </c>
      <c r="B23" s="57">
        <v>0</v>
      </c>
      <c r="C23" s="78"/>
      <c r="D23" s="46"/>
      <c r="E23" s="62"/>
      <c r="F23" s="60"/>
    </row>
    <row r="24" spans="1:6" s="89" customFormat="1" ht="30" x14ac:dyDescent="0.25">
      <c r="A24" s="49" t="s">
        <v>7</v>
      </c>
      <c r="B24" s="68" t="str">
        <f>IF(B23=0,"-",PMT(B23/12,(E9-B19)+1,-E24,0,0))</f>
        <v>-</v>
      </c>
      <c r="C24" s="79"/>
      <c r="D24" s="80" t="s">
        <v>29</v>
      </c>
      <c r="E24" s="81">
        <v>0</v>
      </c>
      <c r="F24" s="60"/>
    </row>
    <row r="25" spans="1:6" s="89" customFormat="1" ht="18.75" x14ac:dyDescent="0.25">
      <c r="A25" s="49"/>
      <c r="B25" s="82"/>
      <c r="C25" s="79"/>
      <c r="D25" s="83"/>
      <c r="E25" s="62"/>
      <c r="F25" s="60"/>
    </row>
    <row r="26" spans="1:6" s="89" customFormat="1" ht="18.75" x14ac:dyDescent="0.25">
      <c r="A26" s="53" t="s">
        <v>42</v>
      </c>
      <c r="B26" s="74">
        <v>91</v>
      </c>
      <c r="C26" s="49"/>
      <c r="D26" s="107" t="s">
        <v>11</v>
      </c>
      <c r="E26" s="107"/>
      <c r="F26" s="56"/>
    </row>
    <row r="27" spans="1:6" s="89" customFormat="1" ht="18.75" x14ac:dyDescent="0.25">
      <c r="A27" s="49" t="s">
        <v>3</v>
      </c>
      <c r="B27" s="57">
        <v>0</v>
      </c>
      <c r="C27" s="49"/>
      <c r="D27" s="49" t="s">
        <v>14</v>
      </c>
      <c r="E27" s="70">
        <f>B23</f>
        <v>0</v>
      </c>
      <c r="F27" s="59"/>
    </row>
    <row r="28" spans="1:6" s="89" customFormat="1" ht="18.75" x14ac:dyDescent="0.25">
      <c r="A28" s="49" t="s">
        <v>4</v>
      </c>
      <c r="B28" s="70">
        <f>B7</f>
        <v>0</v>
      </c>
      <c r="C28" s="75"/>
      <c r="D28" s="49" t="s">
        <v>10</v>
      </c>
      <c r="E28" s="70">
        <f>B5</f>
        <v>0</v>
      </c>
      <c r="F28" s="59"/>
    </row>
    <row r="29" spans="1:6" s="89" customFormat="1" ht="30" x14ac:dyDescent="0.25">
      <c r="A29" s="49" t="s">
        <v>41</v>
      </c>
      <c r="B29" s="70">
        <f>MROUND(C29,0.125%)</f>
        <v>0</v>
      </c>
      <c r="C29" s="76">
        <f>B27+B28</f>
        <v>0</v>
      </c>
      <c r="D29" s="49"/>
      <c r="E29" s="70">
        <f t="shared" ref="E29" si="1">E27+E28</f>
        <v>0</v>
      </c>
      <c r="F29" s="59"/>
    </row>
    <row r="30" spans="1:6" s="89" customFormat="1" ht="18.75" x14ac:dyDescent="0.25">
      <c r="A30" s="49" t="s">
        <v>22</v>
      </c>
      <c r="B30" s="57">
        <v>0</v>
      </c>
      <c r="C30" s="84"/>
      <c r="D30" s="49"/>
      <c r="E30" s="62"/>
      <c r="F30" s="60"/>
    </row>
    <row r="31" spans="1:6" s="89" customFormat="1" ht="30" x14ac:dyDescent="0.25">
      <c r="A31" s="49" t="s">
        <v>7</v>
      </c>
      <c r="B31" s="68" t="str">
        <f>IF(B30=0,"-",PMT(B30/12,(E9-B26)+1,-E31,0,0))</f>
        <v>-</v>
      </c>
      <c r="C31" s="79"/>
      <c r="D31" s="80" t="s">
        <v>29</v>
      </c>
      <c r="E31" s="81">
        <v>0</v>
      </c>
      <c r="F31" s="60"/>
    </row>
    <row r="32" spans="1:6" s="90" customFormat="1" x14ac:dyDescent="0.25">
      <c r="A32" s="85"/>
      <c r="B32" s="52"/>
      <c r="C32" s="52"/>
      <c r="D32" s="52"/>
      <c r="E32" s="52"/>
      <c r="F32" s="86"/>
    </row>
    <row r="33" spans="1:6" s="90" customFormat="1" ht="45" customHeight="1" x14ac:dyDescent="0.25">
      <c r="A33" s="108" t="s">
        <v>44</v>
      </c>
      <c r="B33" s="108"/>
      <c r="C33" s="108"/>
      <c r="D33" s="108"/>
      <c r="E33" s="108"/>
      <c r="F33" s="86"/>
    </row>
  </sheetData>
  <sheetProtection algorithmName="SHA-512" hashValue="7iy8e6b71Sc7TlqF2/7BpNDgX/XJjSMOzglevDEvccAchs5mw0CKHt/BzRuWLJZdy9OxnK7FCapIdTy4mpWtSA==" saltValue="9aLj5MGZpe4CDEKTTlPs2w=="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6044E-BD59-463B-ADA0-E7D6D56651A8}">
  <dimension ref="A1:F40"/>
  <sheetViews>
    <sheetView showGridLines="0" zoomScaleNormal="100" workbookViewId="0">
      <selection activeCell="H34" sqref="H34"/>
    </sheetView>
  </sheetViews>
  <sheetFormatPr defaultColWidth="8.7109375" defaultRowHeight="15" x14ac:dyDescent="0.25"/>
  <cols>
    <col min="1" max="1" width="59" style="41" bestFit="1" customWidth="1"/>
    <col min="2" max="2" width="17.140625" style="44" bestFit="1" customWidth="1"/>
    <col min="3" max="3" width="4.140625" style="44" customWidth="1"/>
    <col min="4" max="4" width="29.28515625" style="44" bestFit="1" customWidth="1"/>
    <col min="5" max="5" width="21" style="44" bestFit="1" customWidth="1"/>
    <col min="6" max="6" width="4.140625" style="45" customWidth="1"/>
    <col min="7" max="7" width="8.7109375" style="44"/>
    <col min="8" max="8" width="12.7109375" style="44" bestFit="1" customWidth="1"/>
    <col min="9" max="9" width="11.28515625" style="44" bestFit="1" customWidth="1"/>
    <col min="10" max="16384" width="8.7109375" style="44"/>
  </cols>
  <sheetData>
    <row r="1" spans="1:6" ht="65.099999999999994" customHeight="1" x14ac:dyDescent="0.25"/>
    <row r="2" spans="1:6" s="52" customFormat="1" ht="24.95" customHeight="1" x14ac:dyDescent="0.25">
      <c r="A2" s="106" t="s">
        <v>34</v>
      </c>
      <c r="B2" s="106"/>
      <c r="C2" s="106"/>
      <c r="D2" s="106"/>
      <c r="E2" s="106"/>
      <c r="F2" s="106"/>
    </row>
    <row r="3" spans="1:6" s="52" customFormat="1" ht="18.95" customHeight="1" x14ac:dyDescent="0.25">
      <c r="A3" s="53" t="s">
        <v>38</v>
      </c>
      <c r="B3" s="105" t="s">
        <v>45</v>
      </c>
      <c r="C3" s="46"/>
      <c r="D3" s="54" t="s">
        <v>6</v>
      </c>
      <c r="E3" s="55"/>
      <c r="F3" s="56"/>
    </row>
    <row r="4" spans="1:6" s="52" customFormat="1" ht="18.95" customHeight="1" x14ac:dyDescent="0.25">
      <c r="A4" s="49" t="s">
        <v>26</v>
      </c>
      <c r="B4" s="57">
        <v>0</v>
      </c>
      <c r="C4" s="49"/>
      <c r="D4" s="49" t="s">
        <v>16</v>
      </c>
      <c r="E4" s="58">
        <f>B10</f>
        <v>0</v>
      </c>
      <c r="F4" s="59"/>
    </row>
    <row r="5" spans="1:6" s="52" customFormat="1" ht="18.95" customHeight="1" x14ac:dyDescent="0.25">
      <c r="A5" s="49" t="s">
        <v>27</v>
      </c>
      <c r="B5" s="57">
        <v>0</v>
      </c>
      <c r="C5" s="49"/>
      <c r="D5" s="49" t="s">
        <v>12</v>
      </c>
      <c r="E5" s="57">
        <v>0</v>
      </c>
      <c r="F5" s="60"/>
    </row>
    <row r="6" spans="1:6" s="52" customFormat="1" ht="18.95" customHeight="1" x14ac:dyDescent="0.25">
      <c r="A6" s="49" t="s">
        <v>17</v>
      </c>
      <c r="B6" s="57">
        <v>0</v>
      </c>
      <c r="C6" s="49"/>
      <c r="D6" s="49"/>
      <c r="E6" s="58">
        <f>E4+E5</f>
        <v>0</v>
      </c>
      <c r="F6" s="59"/>
    </row>
    <row r="7" spans="1:6" s="52" customFormat="1" ht="18.95" customHeight="1" x14ac:dyDescent="0.25">
      <c r="A7" s="49" t="s">
        <v>39</v>
      </c>
      <c r="B7" s="57">
        <v>0</v>
      </c>
      <c r="C7" s="49"/>
      <c r="D7" s="49"/>
      <c r="E7" s="61"/>
      <c r="F7" s="60"/>
    </row>
    <row r="8" spans="1:6" s="52" customFormat="1" ht="18.95" customHeight="1" x14ac:dyDescent="0.25">
      <c r="A8" s="46" t="s">
        <v>15</v>
      </c>
      <c r="B8" s="62"/>
      <c r="C8" s="49"/>
      <c r="D8" s="49"/>
      <c r="E8" s="62"/>
      <c r="F8" s="60"/>
    </row>
    <row r="9" spans="1:6" s="52" customFormat="1" ht="18.95" customHeight="1" x14ac:dyDescent="0.25">
      <c r="A9" s="49" t="s">
        <v>0</v>
      </c>
      <c r="B9" s="63">
        <v>0</v>
      </c>
      <c r="C9" s="64"/>
      <c r="D9" s="49" t="s">
        <v>33</v>
      </c>
      <c r="E9" s="65">
        <v>360</v>
      </c>
      <c r="F9" s="60"/>
    </row>
    <row r="10" spans="1:6" s="52" customFormat="1" ht="18.95" customHeight="1" x14ac:dyDescent="0.25">
      <c r="A10" s="49" t="s">
        <v>1</v>
      </c>
      <c r="B10" s="66">
        <v>0</v>
      </c>
      <c r="C10" s="67"/>
      <c r="D10" s="49" t="s">
        <v>7</v>
      </c>
      <c r="E10" s="68" t="str">
        <f>IF(B10=0,"-",PMT(B10/12,E9,-B9,0,0))</f>
        <v>-</v>
      </c>
      <c r="F10" s="59"/>
    </row>
    <row r="11" spans="1:6" s="52" customFormat="1" ht="18.95" customHeight="1" x14ac:dyDescent="0.25">
      <c r="A11" s="53" t="s">
        <v>8</v>
      </c>
      <c r="B11" s="56"/>
      <c r="C11" s="49"/>
      <c r="D11" s="49"/>
      <c r="E11" s="49"/>
      <c r="F11" s="60"/>
    </row>
    <row r="12" spans="1:6" s="52" customFormat="1" ht="18.95" customHeight="1" x14ac:dyDescent="0.25">
      <c r="A12" s="69" t="s">
        <v>25</v>
      </c>
      <c r="B12" s="49"/>
      <c r="C12" s="49"/>
      <c r="D12" s="107" t="s">
        <v>13</v>
      </c>
      <c r="E12" s="107"/>
      <c r="F12" s="56"/>
    </row>
    <row r="13" spans="1:6" s="52" customFormat="1" ht="18.95" customHeight="1" x14ac:dyDescent="0.25">
      <c r="A13" s="49" t="s">
        <v>9</v>
      </c>
      <c r="B13" s="70">
        <f>B10</f>
        <v>0</v>
      </c>
      <c r="C13" s="71"/>
      <c r="D13" s="49" t="s">
        <v>3</v>
      </c>
      <c r="E13" s="70">
        <f>B6</f>
        <v>0</v>
      </c>
      <c r="F13" s="59"/>
    </row>
    <row r="14" spans="1:6" s="52" customFormat="1" ht="18.95" customHeight="1" x14ac:dyDescent="0.25">
      <c r="A14" s="49" t="s">
        <v>18</v>
      </c>
      <c r="B14" s="57">
        <v>0</v>
      </c>
      <c r="C14" s="71"/>
      <c r="D14" s="49" t="s">
        <v>4</v>
      </c>
      <c r="E14" s="70">
        <f>B7</f>
        <v>0</v>
      </c>
      <c r="F14" s="59"/>
    </row>
    <row r="15" spans="1:6" s="52" customFormat="1" ht="30" x14ac:dyDescent="0.25">
      <c r="A15" s="46"/>
      <c r="B15" s="70">
        <f>B13+B14</f>
        <v>0</v>
      </c>
      <c r="C15" s="71"/>
      <c r="D15" s="46" t="s">
        <v>40</v>
      </c>
      <c r="E15" s="70">
        <f>MROUND(F15,0.125%)</f>
        <v>0</v>
      </c>
      <c r="F15" s="72">
        <f>E13+E14</f>
        <v>0</v>
      </c>
    </row>
    <row r="16" spans="1:6" s="52" customFormat="1" ht="18.95" customHeight="1" x14ac:dyDescent="0.25">
      <c r="A16" s="49" t="s">
        <v>21</v>
      </c>
      <c r="B16" s="57">
        <v>0</v>
      </c>
      <c r="C16" s="71"/>
      <c r="D16" s="46"/>
      <c r="E16" s="49"/>
      <c r="F16" s="60"/>
    </row>
    <row r="17" spans="1:6" s="52" customFormat="1" ht="18.95" customHeight="1" x14ac:dyDescent="0.25">
      <c r="A17" s="49" t="s">
        <v>7</v>
      </c>
      <c r="B17" s="73" t="str">
        <f>IF(B16=0,"-",PMT(B16/12,E9,-B9,0,0))</f>
        <v>-</v>
      </c>
      <c r="C17" s="71"/>
      <c r="D17" s="46"/>
      <c r="E17" s="49"/>
      <c r="F17" s="60"/>
    </row>
    <row r="18" spans="1:6" s="52" customFormat="1" ht="18.95" customHeight="1" x14ac:dyDescent="0.25">
      <c r="A18" s="49"/>
      <c r="B18" s="62"/>
      <c r="C18" s="71"/>
      <c r="D18" s="49"/>
      <c r="E18" s="49"/>
      <c r="F18" s="60"/>
    </row>
    <row r="19" spans="1:6" s="52" customFormat="1" ht="18.95" customHeight="1" x14ac:dyDescent="0.25">
      <c r="A19" s="53" t="s">
        <v>43</v>
      </c>
      <c r="B19" s="74">
        <v>121</v>
      </c>
      <c r="C19" s="49"/>
      <c r="D19" s="107" t="s">
        <v>11</v>
      </c>
      <c r="E19" s="107"/>
      <c r="F19" s="56"/>
    </row>
    <row r="20" spans="1:6" s="52" customFormat="1" ht="18.95" customHeight="1" x14ac:dyDescent="0.25">
      <c r="A20" s="49" t="s">
        <v>32</v>
      </c>
      <c r="B20" s="57">
        <v>0</v>
      </c>
      <c r="C20" s="75"/>
      <c r="D20" s="49" t="s">
        <v>14</v>
      </c>
      <c r="E20" s="70">
        <f>B13</f>
        <v>0</v>
      </c>
      <c r="F20" s="59"/>
    </row>
    <row r="21" spans="1:6" s="52" customFormat="1" ht="18.95" customHeight="1" x14ac:dyDescent="0.25">
      <c r="A21" s="49" t="s">
        <v>4</v>
      </c>
      <c r="B21" s="70">
        <f>B7</f>
        <v>0</v>
      </c>
      <c r="C21" s="75"/>
      <c r="D21" s="49" t="s">
        <v>10</v>
      </c>
      <c r="E21" s="70">
        <f>B4</f>
        <v>0</v>
      </c>
      <c r="F21" s="59"/>
    </row>
    <row r="22" spans="1:6" s="52" customFormat="1" ht="30" x14ac:dyDescent="0.25">
      <c r="A22" s="49" t="s">
        <v>41</v>
      </c>
      <c r="B22" s="70">
        <f>MROUND(C22,0.125%)</f>
        <v>0</v>
      </c>
      <c r="C22" s="76">
        <f>B20+B21</f>
        <v>0</v>
      </c>
      <c r="D22" s="46"/>
      <c r="E22" s="77">
        <f t="shared" ref="E22" si="0">E20+E21</f>
        <v>0</v>
      </c>
      <c r="F22" s="59"/>
    </row>
    <row r="23" spans="1:6" s="52" customFormat="1" ht="18.95" customHeight="1" x14ac:dyDescent="0.25">
      <c r="A23" s="49" t="s">
        <v>22</v>
      </c>
      <c r="B23" s="57">
        <v>0</v>
      </c>
      <c r="C23" s="78"/>
      <c r="D23" s="46"/>
      <c r="E23" s="62"/>
      <c r="F23" s="60"/>
    </row>
    <row r="24" spans="1:6" s="52" customFormat="1" ht="30" customHeight="1" x14ac:dyDescent="0.25">
      <c r="A24" s="49" t="s">
        <v>7</v>
      </c>
      <c r="B24" s="68" t="str">
        <f>IF(B23=0,"-",PMT(B23/12,(E9-B19)+1,-E24,0,0))</f>
        <v>-</v>
      </c>
      <c r="C24" s="79"/>
      <c r="D24" s="80" t="s">
        <v>29</v>
      </c>
      <c r="E24" s="81">
        <v>0</v>
      </c>
      <c r="F24" s="60"/>
    </row>
    <row r="25" spans="1:6" s="52" customFormat="1" ht="18.95" customHeight="1" x14ac:dyDescent="0.25">
      <c r="A25" s="49"/>
      <c r="B25" s="82"/>
      <c r="C25" s="79"/>
      <c r="D25" s="83"/>
      <c r="E25" s="49"/>
      <c r="F25" s="60"/>
    </row>
    <row r="26" spans="1:6" s="52" customFormat="1" ht="18.95" customHeight="1" x14ac:dyDescent="0.25">
      <c r="A26" s="53" t="s">
        <v>42</v>
      </c>
      <c r="B26" s="74">
        <v>127</v>
      </c>
      <c r="C26" s="49"/>
      <c r="D26" s="107" t="s">
        <v>11</v>
      </c>
      <c r="E26" s="107"/>
      <c r="F26" s="56"/>
    </row>
    <row r="27" spans="1:6" s="52" customFormat="1" ht="18.95" customHeight="1" x14ac:dyDescent="0.25">
      <c r="A27" s="49" t="s">
        <v>3</v>
      </c>
      <c r="B27" s="57">
        <v>0</v>
      </c>
      <c r="C27" s="49"/>
      <c r="D27" s="49" t="s">
        <v>14</v>
      </c>
      <c r="E27" s="70">
        <f>B23</f>
        <v>0</v>
      </c>
      <c r="F27" s="59"/>
    </row>
    <row r="28" spans="1:6" s="52" customFormat="1" ht="18.95" customHeight="1" x14ac:dyDescent="0.25">
      <c r="A28" s="49" t="s">
        <v>4</v>
      </c>
      <c r="B28" s="70">
        <f>B7</f>
        <v>0</v>
      </c>
      <c r="C28" s="75"/>
      <c r="D28" s="49" t="s">
        <v>10</v>
      </c>
      <c r="E28" s="70">
        <f>B5</f>
        <v>0</v>
      </c>
      <c r="F28" s="59"/>
    </row>
    <row r="29" spans="1:6" s="52" customFormat="1" ht="33" customHeight="1" x14ac:dyDescent="0.25">
      <c r="A29" s="49" t="s">
        <v>41</v>
      </c>
      <c r="B29" s="70">
        <f>MROUND(C29,0.125%)</f>
        <v>0</v>
      </c>
      <c r="C29" s="76">
        <f>B27+B28</f>
        <v>0</v>
      </c>
      <c r="D29" s="49"/>
      <c r="E29" s="70">
        <f t="shared" ref="E29" si="1">E27+E28</f>
        <v>0</v>
      </c>
      <c r="F29" s="59"/>
    </row>
    <row r="30" spans="1:6" s="52" customFormat="1" ht="18.95" customHeight="1" x14ac:dyDescent="0.25">
      <c r="A30" s="49" t="s">
        <v>22</v>
      </c>
      <c r="B30" s="57">
        <v>0</v>
      </c>
      <c r="C30" s="84"/>
      <c r="D30" s="49"/>
      <c r="E30" s="62"/>
      <c r="F30" s="60"/>
    </row>
    <row r="31" spans="1:6" s="52" customFormat="1" ht="30" customHeight="1" x14ac:dyDescent="0.25">
      <c r="A31" s="49" t="s">
        <v>7</v>
      </c>
      <c r="B31" s="68" t="str">
        <f>IF(B30=0,"-",PMT(B30/12,(E9-B26)+1,-E31,0,0))</f>
        <v>-</v>
      </c>
      <c r="C31" s="79"/>
      <c r="D31" s="80" t="s">
        <v>29</v>
      </c>
      <c r="E31" s="81">
        <v>0</v>
      </c>
      <c r="F31" s="60"/>
    </row>
    <row r="32" spans="1:6" s="52" customFormat="1" ht="20.100000000000001" customHeight="1" x14ac:dyDescent="0.25">
      <c r="A32" s="85"/>
      <c r="D32" s="85"/>
      <c r="F32" s="86"/>
    </row>
    <row r="33" spans="1:6" s="52" customFormat="1" ht="45.95" customHeight="1" x14ac:dyDescent="0.25">
      <c r="A33" s="108" t="s">
        <v>44</v>
      </c>
      <c r="B33" s="108"/>
      <c r="C33" s="108"/>
      <c r="D33" s="108"/>
      <c r="E33" s="108"/>
      <c r="F33" s="86"/>
    </row>
    <row r="35" spans="1:6" x14ac:dyDescent="0.25">
      <c r="A35" s="44"/>
    </row>
    <row r="36" spans="1:6" x14ac:dyDescent="0.25">
      <c r="A36" s="44"/>
    </row>
    <row r="37" spans="1:6" x14ac:dyDescent="0.25">
      <c r="A37" s="44"/>
    </row>
    <row r="38" spans="1:6" x14ac:dyDescent="0.25">
      <c r="A38" s="44"/>
    </row>
    <row r="39" spans="1:6" x14ac:dyDescent="0.25">
      <c r="A39" s="44"/>
    </row>
    <row r="40" spans="1:6" x14ac:dyDescent="0.25">
      <c r="A40" s="44"/>
    </row>
  </sheetData>
  <sheetProtection algorithmName="SHA-512" hashValue="bNx4WROhaCpEFQVEQ+AFvdVPhs3eQXUyL6kUc00XhRM6z7W2leKkmYwp5/RTbrMLpXl109ofmkz1rqNkU9jemg==" saltValue="R/tN2JUyrk0S8oZq1Ue5pw==" spinCount="100000" sheet="1" objects="1" scenarios="1"/>
  <mergeCells count="5">
    <mergeCell ref="A2:F2"/>
    <mergeCell ref="D12:E12"/>
    <mergeCell ref="D19:E19"/>
    <mergeCell ref="D26:E26"/>
    <mergeCell ref="A33:E33"/>
  </mergeCells>
  <pageMargins left="0.7" right="0.7" top="0.75" bottom="0.75" header="0.3" footer="0.3"/>
  <pageSetup scale="6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6704F-6B1F-43C3-B602-A401F0DD9987}">
  <dimension ref="A1:F30"/>
  <sheetViews>
    <sheetView zoomScale="85" zoomScaleNormal="85" workbookViewId="0">
      <selection activeCell="B14" sqref="B14"/>
    </sheetView>
  </sheetViews>
  <sheetFormatPr defaultColWidth="8.7109375" defaultRowHeight="23.25" x14ac:dyDescent="0.25"/>
  <cols>
    <col min="1" max="1" width="59" style="10" bestFit="1" customWidth="1"/>
    <col min="2" max="2" width="17.140625" style="11" bestFit="1" customWidth="1"/>
    <col min="3" max="3" width="3" style="11" customWidth="1"/>
    <col min="4" max="4" width="29.28515625" style="11" bestFit="1" customWidth="1"/>
    <col min="5" max="5" width="21" style="11" bestFit="1" customWidth="1"/>
    <col min="6" max="6" width="3" style="11" customWidth="1"/>
    <col min="7" max="8" width="8.7109375" style="11"/>
    <col min="9" max="9" width="11.28515625" style="11" bestFit="1" customWidth="1"/>
    <col min="10" max="16384" width="8.7109375" style="11"/>
  </cols>
  <sheetData>
    <row r="1" spans="1:6" s="2" customFormat="1" ht="21" x14ac:dyDescent="0.25">
      <c r="A1" s="111" t="s">
        <v>5</v>
      </c>
      <c r="B1" s="112"/>
      <c r="C1" s="112"/>
      <c r="D1" s="112"/>
      <c r="E1" s="112"/>
      <c r="F1" s="112"/>
    </row>
    <row r="2" spans="1:6" s="1" customFormat="1" ht="18.75" x14ac:dyDescent="0.25">
      <c r="A2" s="16" t="s">
        <v>28</v>
      </c>
      <c r="B2" s="3"/>
      <c r="C2" s="28"/>
      <c r="D2" s="4" t="s">
        <v>6</v>
      </c>
      <c r="F2" s="27"/>
    </row>
    <row r="3" spans="1:6" s="1" customFormat="1" ht="18.75" x14ac:dyDescent="0.25">
      <c r="A3" s="17" t="s">
        <v>26</v>
      </c>
      <c r="C3" s="27"/>
      <c r="D3" s="17" t="s">
        <v>16</v>
      </c>
      <c r="E3" s="5"/>
      <c r="F3" s="27"/>
    </row>
    <row r="4" spans="1:6" s="1" customFormat="1" ht="18.75" x14ac:dyDescent="0.25">
      <c r="A4" s="17" t="s">
        <v>27</v>
      </c>
      <c r="C4" s="27"/>
      <c r="D4" s="17" t="s">
        <v>12</v>
      </c>
      <c r="E4" s="5"/>
      <c r="F4" s="27"/>
    </row>
    <row r="5" spans="1:6" s="1" customFormat="1" ht="18.75" x14ac:dyDescent="0.25">
      <c r="A5" s="17" t="s">
        <v>17</v>
      </c>
      <c r="C5" s="27"/>
      <c r="D5" s="19"/>
      <c r="E5" s="13">
        <f>E3+E4</f>
        <v>0</v>
      </c>
      <c r="F5" s="27"/>
    </row>
    <row r="6" spans="1:6" s="1" customFormat="1" ht="18.75" x14ac:dyDescent="0.25">
      <c r="A6" s="17" t="s">
        <v>19</v>
      </c>
      <c r="C6" s="27"/>
      <c r="D6" s="19"/>
      <c r="E6" s="25"/>
      <c r="F6" s="27"/>
    </row>
    <row r="7" spans="1:6" s="1" customFormat="1" ht="18.75" x14ac:dyDescent="0.25">
      <c r="A7" s="16" t="s">
        <v>15</v>
      </c>
      <c r="C7" s="27"/>
      <c r="D7" s="20"/>
      <c r="E7" s="20"/>
      <c r="F7" s="27"/>
    </row>
    <row r="8" spans="1:6" s="1" customFormat="1" ht="18.75" x14ac:dyDescent="0.25">
      <c r="A8" s="17" t="s">
        <v>0</v>
      </c>
      <c r="B8" s="6"/>
      <c r="C8" s="29"/>
      <c r="D8" s="20" t="s">
        <v>2</v>
      </c>
      <c r="F8" s="27"/>
    </row>
    <row r="9" spans="1:6" s="1" customFormat="1" ht="18.75" x14ac:dyDescent="0.25">
      <c r="A9" s="17" t="s">
        <v>1</v>
      </c>
      <c r="B9" s="7"/>
      <c r="C9" s="30"/>
      <c r="D9" s="20" t="s">
        <v>7</v>
      </c>
      <c r="E9" s="8"/>
      <c r="F9" s="27"/>
    </row>
    <row r="10" spans="1:6" s="1" customFormat="1" ht="18.75" x14ac:dyDescent="0.25">
      <c r="A10" s="16" t="s">
        <v>8</v>
      </c>
      <c r="B10" s="20"/>
      <c r="C10" s="27"/>
      <c r="D10" s="20"/>
      <c r="E10" s="20"/>
      <c r="F10" s="27"/>
    </row>
    <row r="11" spans="1:6" s="1" customFormat="1" ht="18.75" x14ac:dyDescent="0.25">
      <c r="A11" s="18" t="s">
        <v>25</v>
      </c>
      <c r="B11" s="20"/>
      <c r="C11" s="27"/>
      <c r="D11" s="113" t="s">
        <v>13</v>
      </c>
      <c r="E11" s="114"/>
      <c r="F11" s="27"/>
    </row>
    <row r="12" spans="1:6" s="1" customFormat="1" ht="18.75" x14ac:dyDescent="0.25">
      <c r="A12" s="17" t="s">
        <v>9</v>
      </c>
      <c r="B12" s="5"/>
      <c r="C12" s="31"/>
      <c r="D12" s="20" t="s">
        <v>3</v>
      </c>
      <c r="E12" s="5"/>
      <c r="F12" s="27"/>
    </row>
    <row r="13" spans="1:6" s="1" customFormat="1" ht="18.75" x14ac:dyDescent="0.25">
      <c r="A13" s="17" t="s">
        <v>18</v>
      </c>
      <c r="B13" s="5"/>
      <c r="C13" s="31"/>
      <c r="D13" s="20" t="s">
        <v>4</v>
      </c>
      <c r="E13" s="5"/>
      <c r="F13" s="27"/>
    </row>
    <row r="14" spans="1:6" s="1" customFormat="1" ht="18.75" x14ac:dyDescent="0.25">
      <c r="A14" s="16"/>
      <c r="B14" s="13">
        <f>B12+B13</f>
        <v>0</v>
      </c>
      <c r="C14" s="31"/>
      <c r="D14" s="21" t="s">
        <v>20</v>
      </c>
      <c r="E14" s="13">
        <f>MROUND(F14,0.125)</f>
        <v>0</v>
      </c>
      <c r="F14" s="15">
        <f>E12+E13</f>
        <v>0</v>
      </c>
    </row>
    <row r="15" spans="1:6" s="1" customFormat="1" ht="18.75" x14ac:dyDescent="0.25">
      <c r="A15" s="17" t="s">
        <v>21</v>
      </c>
      <c r="B15" s="5"/>
      <c r="C15" s="31"/>
      <c r="D15" s="22"/>
      <c r="E15" s="20"/>
      <c r="F15" s="27"/>
    </row>
    <row r="16" spans="1:6" s="1" customFormat="1" ht="18.75" x14ac:dyDescent="0.25">
      <c r="A16" s="17" t="s">
        <v>7</v>
      </c>
      <c r="B16" s="9"/>
      <c r="C16" s="32"/>
      <c r="D16" s="23"/>
      <c r="E16" s="20"/>
      <c r="F16" s="27"/>
    </row>
    <row r="17" spans="1:6" s="1" customFormat="1" ht="18.75" x14ac:dyDescent="0.25">
      <c r="A17" s="17"/>
      <c r="B17" s="20"/>
      <c r="C17" s="32"/>
      <c r="D17" s="20"/>
      <c r="E17" s="20"/>
      <c r="F17" s="27"/>
    </row>
    <row r="18" spans="1:6" s="1" customFormat="1" ht="18.75" x14ac:dyDescent="0.25">
      <c r="A18" s="16" t="s">
        <v>30</v>
      </c>
      <c r="C18" s="33"/>
      <c r="D18" s="113" t="s">
        <v>11</v>
      </c>
      <c r="E18" s="114"/>
      <c r="F18" s="27"/>
    </row>
    <row r="19" spans="1:6" s="1" customFormat="1" ht="18.75" x14ac:dyDescent="0.25">
      <c r="A19" s="17" t="s">
        <v>3</v>
      </c>
      <c r="B19" s="5"/>
      <c r="C19" s="34"/>
      <c r="D19" s="19" t="s">
        <v>14</v>
      </c>
      <c r="E19" s="5"/>
      <c r="F19" s="27"/>
    </row>
    <row r="20" spans="1:6" s="1" customFormat="1" ht="18.75" x14ac:dyDescent="0.25">
      <c r="A20" s="17" t="s">
        <v>4</v>
      </c>
      <c r="B20" s="5"/>
      <c r="C20" s="34"/>
      <c r="D20" s="19" t="s">
        <v>10</v>
      </c>
      <c r="E20" s="5"/>
      <c r="F20" s="27"/>
    </row>
    <row r="21" spans="1:6" s="1" customFormat="1" ht="18.75" x14ac:dyDescent="0.25">
      <c r="A21" s="17" t="s">
        <v>23</v>
      </c>
      <c r="B21" s="13">
        <f>MROUND(C21,0.125)</f>
        <v>0</v>
      </c>
      <c r="C21" s="15">
        <f>B19+B20</f>
        <v>0</v>
      </c>
      <c r="D21" s="16"/>
      <c r="E21" s="14">
        <f t="shared" ref="E21" si="0">E19+E20</f>
        <v>0</v>
      </c>
      <c r="F21" s="27"/>
    </row>
    <row r="22" spans="1:6" s="1" customFormat="1" ht="18.75" x14ac:dyDescent="0.25">
      <c r="A22" s="17" t="s">
        <v>22</v>
      </c>
      <c r="B22" s="5"/>
      <c r="C22" s="35"/>
      <c r="D22" s="16"/>
      <c r="E22" s="20"/>
      <c r="F22" s="27"/>
    </row>
    <row r="23" spans="1:6" s="1" customFormat="1" ht="18.75" x14ac:dyDescent="0.25">
      <c r="A23" s="17" t="s">
        <v>7</v>
      </c>
      <c r="B23" s="8"/>
      <c r="C23" s="36"/>
      <c r="D23" s="24" t="s">
        <v>29</v>
      </c>
      <c r="E23" s="12"/>
      <c r="F23" s="27"/>
    </row>
    <row r="24" spans="1:6" s="1" customFormat="1" ht="18.75" x14ac:dyDescent="0.25">
      <c r="A24" s="17"/>
      <c r="B24" s="26"/>
      <c r="C24" s="36"/>
      <c r="D24" s="24"/>
      <c r="E24" s="20"/>
      <c r="F24" s="27"/>
    </row>
    <row r="25" spans="1:6" s="1" customFormat="1" ht="18.75" x14ac:dyDescent="0.25">
      <c r="A25" s="16" t="s">
        <v>31</v>
      </c>
      <c r="C25" s="27"/>
      <c r="D25" s="113" t="s">
        <v>11</v>
      </c>
      <c r="E25" s="114"/>
      <c r="F25" s="27"/>
    </row>
    <row r="26" spans="1:6" s="1" customFormat="1" ht="18.75" x14ac:dyDescent="0.25">
      <c r="A26" s="17" t="s">
        <v>3</v>
      </c>
      <c r="C26" s="27"/>
      <c r="D26" s="19" t="s">
        <v>14</v>
      </c>
      <c r="E26" s="5"/>
      <c r="F26" s="27"/>
    </row>
    <row r="27" spans="1:6" s="1" customFormat="1" ht="18.75" x14ac:dyDescent="0.25">
      <c r="A27" s="17" t="s">
        <v>4</v>
      </c>
      <c r="B27" s="5"/>
      <c r="C27" s="34"/>
      <c r="D27" s="19" t="s">
        <v>10</v>
      </c>
      <c r="E27" s="5"/>
      <c r="F27" s="27"/>
    </row>
    <row r="28" spans="1:6" s="1" customFormat="1" ht="18.75" x14ac:dyDescent="0.25">
      <c r="A28" s="17" t="s">
        <v>24</v>
      </c>
      <c r="B28" s="13">
        <f>MROUND(C28,0.125)</f>
        <v>0</v>
      </c>
      <c r="C28" s="15">
        <f>B26+B27</f>
        <v>0</v>
      </c>
      <c r="D28" s="20"/>
      <c r="E28" s="13">
        <f t="shared" ref="E28" si="1">E26+E27</f>
        <v>0</v>
      </c>
      <c r="F28" s="27"/>
    </row>
    <row r="29" spans="1:6" s="1" customFormat="1" ht="18.75" x14ac:dyDescent="0.25">
      <c r="A29" s="17" t="s">
        <v>22</v>
      </c>
      <c r="C29" s="37"/>
      <c r="D29" s="20"/>
      <c r="E29" s="20"/>
      <c r="F29" s="27"/>
    </row>
    <row r="30" spans="1:6" s="1" customFormat="1" ht="18.75" x14ac:dyDescent="0.25">
      <c r="A30" s="17" t="s">
        <v>7</v>
      </c>
      <c r="B30" s="8"/>
      <c r="C30" s="36"/>
      <c r="D30" s="24" t="s">
        <v>29</v>
      </c>
      <c r="E30" s="12"/>
      <c r="F30" s="27"/>
    </row>
  </sheetData>
  <sheetProtection algorithmName="SHA-512" hashValue="WA/FfQ2q2ldtIGjssgJBwVM4ifR161eFh5g9a0pAMG7WKe7Y7pTMfNmhJQFRo6ZOIiuvR3ma7zJbuEsV6Ao5MQ==" saltValue="+GzDb+R4latSISBboy5x+w==" spinCount="100000" sheet="1" objects="1" scenarios="1"/>
  <mergeCells count="4">
    <mergeCell ref="A1:F1"/>
    <mergeCell ref="D11:E11"/>
    <mergeCell ref="D18:E18"/>
    <mergeCell ref="D25:E25"/>
  </mergeCells>
  <pageMargins left="0.7" right="0.7" top="0.75" bottom="0.75" header="0.3" footer="0.3"/>
  <pageSetup scale="68"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77F88EAE93B4E4D9259A9899BE7E1FA" ma:contentTypeVersion="0" ma:contentTypeDescription="Create a new document." ma:contentTypeScope="" ma:versionID="1d8921a723fc6ed1711341762a1c6c0f">
  <xsd:schema xmlns:xsd="http://www.w3.org/2001/XMLSchema" xmlns:xs="http://www.w3.org/2001/XMLSchema" xmlns:p="http://schemas.microsoft.com/office/2006/metadata/properties" xmlns:ns2="53925051-8bb0-40e6-a4aa-ad737d63795d" targetNamespace="http://schemas.microsoft.com/office/2006/metadata/properties" ma:root="true" ma:fieldsID="d55ff7f9f77624901ff7384329b5267d" ns2:_="">
    <xsd:import namespace="53925051-8bb0-40e6-a4aa-ad737d63795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925051-8bb0-40e6-a4aa-ad737d63795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53925051-8bb0-40e6-a4aa-ad737d63795d">XUXHPWXEU5KU-852-19101</_dlc_DocId>
    <_dlc_DocIdUrl xmlns="53925051-8bb0-40e6-a4aa-ad737d63795d">
      <Url>https://ishare.essent.us/ishare/operations/BS/BSP/CTTS/_layouts/15/DocIdRedir.aspx?ID=XUXHPWXEU5KU-852-19101</Url>
      <Description>XUXHPWXEU5KU-852-19101</Description>
    </_dlc_DocIdUrl>
  </documentManagement>
</p:properties>
</file>

<file path=customXml/itemProps1.xml><?xml version="1.0" encoding="utf-8"?>
<ds:datastoreItem xmlns:ds="http://schemas.openxmlformats.org/officeDocument/2006/customXml" ds:itemID="{C8BE2C35-FC66-437F-9359-519C89EEC702}">
  <ds:schemaRefs>
    <ds:schemaRef ds:uri="http://schemas.microsoft.com/sharepoint/v3/contenttype/forms"/>
  </ds:schemaRefs>
</ds:datastoreItem>
</file>

<file path=customXml/itemProps2.xml><?xml version="1.0" encoding="utf-8"?>
<ds:datastoreItem xmlns:ds="http://schemas.openxmlformats.org/officeDocument/2006/customXml" ds:itemID="{A91B9C2F-4CB0-48F6-AE24-525F10864FCA}">
  <ds:schemaRefs>
    <ds:schemaRef ds:uri="http://schemas.microsoft.com/sharepoint/events"/>
  </ds:schemaRefs>
</ds:datastoreItem>
</file>

<file path=customXml/itemProps3.xml><?xml version="1.0" encoding="utf-8"?>
<ds:datastoreItem xmlns:ds="http://schemas.openxmlformats.org/officeDocument/2006/customXml" ds:itemID="{D6455ACA-8686-4468-8B53-FABC4F974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925051-8bb0-40e6-a4aa-ad737d6379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08AB85-603A-4E8A-B8E1-7AE1506713AE}">
  <ds:schemaRefs>
    <ds:schemaRef ds:uri="53925051-8bb0-40e6-a4aa-ad737d63795d"/>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Scenario 3-6</vt:lpstr>
      <vt:lpstr>Scenario 5-6</vt:lpstr>
      <vt:lpstr>Scenario 7-6</vt:lpstr>
      <vt:lpstr>Scenario 10-6</vt:lpstr>
      <vt:lpstr>Test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Patricia Bunch</dc:creator>
  <cp:lastModifiedBy>Jenny Childress</cp:lastModifiedBy>
  <cp:lastPrinted>2022-11-03T16:52:49Z</cp:lastPrinted>
  <dcterms:created xsi:type="dcterms:W3CDTF">2022-08-14T20:27:41Z</dcterms:created>
  <dcterms:modified xsi:type="dcterms:W3CDTF">2023-01-26T16:26:34Z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0x010100F77F88EAE93B4E4D9259A9899BE7E1FA</vt:lpwstr>
  </property>
  <property fmtid="{D5CDD505-2E9C-101B-9397-08002B2CF9AE}" pid="3" name="_dlc_DocIdItemGuid">
    <vt:lpwstr>e31fc93c-8eb7-43b6-b51c-2f26eccd6bd9</vt:lpwstr>
  </property>
</Properties>
</file>