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3040" windowHeight="9975" activeTab="0"/>
  </bookViews>
  <sheets>
    <sheet name="Business Return " sheetId="1" r:id="rId1"/>
    <sheet name="Liquidity Ratios" sheetId="2" r:id="rId2"/>
    <sheet name="YTD P&amp;L-Bank Statement TOOL" sheetId="3" r:id="rId3"/>
    <sheet name="1088" sheetId="4" r:id="rId4"/>
    <sheet name="Compatibility Report" sheetId="5" state="hidden" r:id="rId5"/>
  </sheets>
  <definedNames>
    <definedName name="_xlfn.IFERROR" hidden="1">#NAME?</definedName>
    <definedName name="_xlnm.Print_Area" localSheetId="3">'1088'!$A$1:$P$57</definedName>
    <definedName name="_xlnm.Print_Area" localSheetId="0">'Business Return '!$A$1:$Q$118</definedName>
    <definedName name="_xlnm.Print_Titles" localSheetId="0">'Business Return '!$1:$2</definedName>
  </definedNames>
  <calcPr fullCalcOnLoad="1"/>
</workbook>
</file>

<file path=xl/comments1.xml><?xml version="1.0" encoding="utf-8"?>
<comments xmlns="http://schemas.openxmlformats.org/spreadsheetml/2006/main">
  <authors>
    <author>cbritta</author>
    <author>Patricia Bunch</author>
    <author>sclark</author>
    <author>Jenny Childress</author>
  </authors>
  <commentList>
    <comment ref="B10" authorId="0">
      <text>
        <r>
          <rPr>
            <sz val="10"/>
            <rFont val="Verdana"/>
            <family val="2"/>
          </rPr>
          <t>Form 1040 - Individual Income Tax Return</t>
        </r>
      </text>
    </comment>
    <comment ref="C11" authorId="0">
      <text>
        <r>
          <rPr>
            <b/>
            <sz val="10"/>
            <rFont val="Verdana"/>
            <family val="2"/>
          </rPr>
          <t>W2s - Box 5
Wages paid to the borrower from the borrower's business.  Do they own more than 25% of the business?</t>
        </r>
      </text>
    </comment>
    <comment ref="C14" authorId="0">
      <text>
        <r>
          <rPr>
            <b/>
            <sz val="10"/>
            <rFont val="Verdana"/>
            <family val="2"/>
          </rPr>
          <t>Line 1 
Interest Income paid to the borrower from the borrower's business.  Verify the payer of the interest income is the same entity as the borrower's business (review Schedule B, Part I and/or Schedule K-1 or Form 1099</t>
        </r>
      </text>
    </comment>
    <comment ref="C15" authorId="1">
      <text>
        <r>
          <rPr>
            <b/>
            <sz val="10"/>
            <rFont val="Verdana"/>
            <family val="2"/>
          </rPr>
          <t xml:space="preserve">Line 2
Dividend income paid to the borrower from the borrower's business.  Verify the payer of the interest income is the same entity as the borrower's business (review Schedule B, Part II and/or Schedule K-1 or Form 1099
</t>
        </r>
      </text>
    </comment>
    <comment ref="C18" authorId="0">
      <text>
        <r>
          <rPr>
            <b/>
            <sz val="10"/>
            <rFont val="Verdana"/>
            <family val="2"/>
          </rPr>
          <t>Line 31  
If the amount is a Profit, enter here as a positive number.  If the amount is a Loss, enter here as a negative number.</t>
        </r>
        <r>
          <rPr>
            <b/>
            <sz val="8"/>
            <rFont val="Tahoma"/>
            <family val="2"/>
          </rPr>
          <t xml:space="preserve">
</t>
        </r>
      </text>
    </comment>
    <comment ref="C19" authorId="0">
      <text>
        <r>
          <rPr>
            <b/>
            <sz val="10"/>
            <rFont val="Verdana"/>
            <family val="2"/>
          </rPr>
          <t xml:space="preserve">Line 6
Other income reported on Schedule C represents income received that was not obtained from the profits of the business.  Unless this income is documented and determined to be stable, consistent, and recurring, subtract all Other Income.  (If the dollar amount listed on the Schedule C is a positive number, enter it here as a negative number.)
If it can be determined that any loss/expenses will not recur, they can be added back. (If the dollar amount listed on the Schedule C is a negative number, enter it here as a positive number.)
</t>
        </r>
      </text>
    </comment>
    <comment ref="C20" authorId="0">
      <text>
        <r>
          <rPr>
            <b/>
            <sz val="10"/>
            <rFont val="Verdana"/>
            <family val="2"/>
          </rPr>
          <t>Line 12</t>
        </r>
      </text>
    </comment>
    <comment ref="C21" authorId="0">
      <text>
        <r>
          <rPr>
            <b/>
            <sz val="10"/>
            <rFont val="Verdana"/>
            <family val="2"/>
          </rPr>
          <t>Line 13</t>
        </r>
      </text>
    </comment>
    <comment ref="C22" authorId="0">
      <text>
        <r>
          <rPr>
            <b/>
            <sz val="10"/>
            <rFont val="Verdana"/>
            <family val="2"/>
          </rPr>
          <t>Line 24b
This amount represents the non-deductible portion of the borrower's meals and entertainment expenses.  
Enter into the calculator as a positive number; amount will be subtracted from the Analysis</t>
        </r>
      </text>
    </comment>
    <comment ref="C23" authorId="0">
      <text>
        <r>
          <rPr>
            <b/>
            <sz val="10"/>
            <rFont val="Verdana"/>
            <family val="2"/>
          </rPr>
          <t xml:space="preserve">Line 30
</t>
        </r>
      </text>
    </comment>
    <comment ref="C24" authorId="0">
      <text>
        <r>
          <rPr>
            <b/>
            <sz val="10"/>
            <rFont val="Verdana"/>
            <family val="2"/>
          </rPr>
          <t>Page 2, Part V  (provided they do not fall under the umbrella of "cost of doing business").  Review these expenses carefully and individually as you may only add back the allowable add backs described, not the total amount of expenses deducted for tax purposes.</t>
        </r>
      </text>
    </comment>
    <comment ref="C25" authorId="2">
      <text>
        <r>
          <rPr>
            <b/>
            <sz val="10"/>
            <rFont val="Verdana"/>
            <family val="2"/>
          </rPr>
          <t xml:space="preserve">Line 44a X the IRS Depreciation Rate (below).
2020 IRS </t>
        </r>
        <r>
          <rPr>
            <b/>
            <u val="single"/>
            <sz val="10"/>
            <rFont val="Verdana"/>
            <family val="2"/>
          </rPr>
          <t>Depreciation</t>
        </r>
        <r>
          <rPr>
            <b/>
            <sz val="10"/>
            <rFont val="Verdana"/>
            <family val="2"/>
          </rPr>
          <t xml:space="preserve"> Rate = $.27/mile  </t>
        </r>
        <r>
          <rPr>
            <b/>
            <sz val="9"/>
            <rFont val="Verdana"/>
            <family val="2"/>
          </rPr>
          <t xml:space="preserve"> </t>
        </r>
        <r>
          <rPr>
            <i/>
            <sz val="9"/>
            <rFont val="Verdana"/>
            <family val="2"/>
          </rPr>
          <t>(standard mileage rate = .575)</t>
        </r>
        <r>
          <rPr>
            <b/>
            <sz val="10"/>
            <rFont val="Verdana"/>
            <family val="2"/>
          </rPr>
          <t xml:space="preserve">
2019 IRS </t>
        </r>
        <r>
          <rPr>
            <b/>
            <u val="single"/>
            <sz val="10"/>
            <rFont val="Verdana"/>
            <family val="2"/>
          </rPr>
          <t>Depreciation</t>
        </r>
        <r>
          <rPr>
            <b/>
            <sz val="10"/>
            <rFont val="Verdana"/>
            <family val="2"/>
          </rPr>
          <t xml:space="preserve"> Rate = $.26/mile   </t>
        </r>
        <r>
          <rPr>
            <i/>
            <sz val="9"/>
            <rFont val="Verdana"/>
            <family val="2"/>
          </rPr>
          <t>(standard mileage rate = .58)</t>
        </r>
        <r>
          <rPr>
            <b/>
            <sz val="10"/>
            <rFont val="Verdana"/>
            <family val="2"/>
          </rPr>
          <t xml:space="preserve">
2018 IRS </t>
        </r>
        <r>
          <rPr>
            <b/>
            <u val="single"/>
            <sz val="10"/>
            <rFont val="Verdana"/>
            <family val="2"/>
          </rPr>
          <t>Depreciation</t>
        </r>
        <r>
          <rPr>
            <b/>
            <sz val="10"/>
            <rFont val="Verdana"/>
            <family val="2"/>
          </rPr>
          <t xml:space="preserve"> Rate = $.25/mile   </t>
        </r>
        <r>
          <rPr>
            <i/>
            <sz val="9"/>
            <rFont val="Verdana"/>
            <family val="2"/>
          </rPr>
          <t>(standard mileage rate = .545)</t>
        </r>
        <r>
          <rPr>
            <b/>
            <sz val="10"/>
            <rFont val="Verdana"/>
            <family val="2"/>
          </rPr>
          <t xml:space="preserve">
2017 IRS </t>
        </r>
        <r>
          <rPr>
            <b/>
            <u val="single"/>
            <sz val="10"/>
            <rFont val="Verdana"/>
            <family val="2"/>
          </rPr>
          <t>Depreciation</t>
        </r>
        <r>
          <rPr>
            <b/>
            <sz val="10"/>
            <rFont val="Verdana"/>
            <family val="2"/>
          </rPr>
          <t xml:space="preserve"> Rate = $.25/mile   </t>
        </r>
        <r>
          <rPr>
            <i/>
            <sz val="9"/>
            <rFont val="Verdana"/>
            <family val="2"/>
          </rPr>
          <t>(standard mileage rate = .535)</t>
        </r>
        <r>
          <rPr>
            <b/>
            <sz val="10"/>
            <rFont val="Verdana"/>
            <family val="2"/>
          </rPr>
          <t xml:space="preserve">
Enter the business miles into worksheet and select applicable IRS depreciation rate from drop down box.  Depreciation will auto calculate and populate the form.
If there are no business miles on Line 44a, but the borrower claimed vehicle expenses on Line 9, check to see if the borrower was required to file Form 4562.  Review Line 30 of 4562 for mileage, and calculate depreciation as above.</t>
        </r>
      </text>
    </comment>
    <comment ref="C29" authorId="0">
      <text>
        <r>
          <rPr>
            <b/>
            <sz val="10"/>
            <rFont val="Verdana"/>
            <family val="2"/>
          </rPr>
          <t xml:space="preserve">Parts I &amp; II (as itemized)
FNMA Business capital gain
Evaluate the consistency or likelihood of continuance of any gains reported on Schedule D from a business through via the K-1 (Form 1065 / 1120S).  Do not include business capital gains if inconsistent or one-time occurrence.
Note:  Business capital losses on Schedule D do not have to be considered when calculating income or liabilities (even if recurring).
FHLMC - Document that sufficient assets remain after closing to support continuance of the capital gain income, at the level used for qualifying, for at least the next three years, most recent two-years of realized capital gains, 24-month average
</t>
        </r>
      </text>
    </comment>
    <comment ref="C32" authorId="0">
      <text>
        <r>
          <rPr>
            <b/>
            <sz val="10"/>
            <rFont val="Verdana"/>
            <family val="2"/>
          </rPr>
          <t xml:space="preserve">Line 4 (applicable columns)
</t>
        </r>
      </text>
    </comment>
    <comment ref="C33" authorId="0">
      <text>
        <r>
          <rPr>
            <b/>
            <sz val="10"/>
            <rFont val="Verdana"/>
            <family val="2"/>
          </rPr>
          <t xml:space="preserve">Line 20
Enter into the calculator as a positive number; amount will be subtracted from the Analysis
</t>
        </r>
      </text>
    </comment>
    <comment ref="C34" authorId="1">
      <text>
        <r>
          <rPr>
            <b/>
            <sz val="10"/>
            <rFont val="Verdana"/>
            <family val="2"/>
          </rPr>
          <t xml:space="preserve">Line 18
</t>
        </r>
      </text>
    </comment>
    <comment ref="C35" authorId="1">
      <text>
        <r>
          <rPr>
            <b/>
            <sz val="10"/>
            <rFont val="Verdana"/>
            <family val="2"/>
          </rPr>
          <t xml:space="preserve">IMPORTANT!!
For Rental Income Analysis use separate worksheet.
For 2-4 Family Primary Residences, use the worksheet for Primary Property vs Investment Property
</t>
        </r>
      </text>
    </comment>
    <comment ref="C39" authorId="0">
      <text>
        <r>
          <rPr>
            <b/>
            <sz val="10"/>
            <rFont val="Verdana"/>
            <family val="2"/>
          </rPr>
          <t>Line 34
If the amount is Profit, enter it as a positive number.  If the amount is a Loss, enter it as a negative number.</t>
        </r>
      </text>
    </comment>
    <comment ref="C40" authorId="0">
      <text>
        <r>
          <rPr>
            <b/>
            <sz val="10"/>
            <rFont val="Verdana"/>
            <family val="2"/>
          </rPr>
          <t>Lines (3a-3b)+(4a-4b)+(5a-5b)+(6a-6b)
Do not include any income that represents a one-time occurrence or is not stable.</t>
        </r>
        <r>
          <rPr>
            <b/>
            <sz val="8"/>
            <rFont val="Tahoma"/>
            <family val="2"/>
          </rPr>
          <t xml:space="preserve">
</t>
        </r>
      </text>
    </comment>
    <comment ref="C41" authorId="0">
      <text>
        <r>
          <rPr>
            <b/>
            <sz val="10"/>
            <rFont val="Verdana"/>
            <family val="2"/>
          </rPr>
          <t>Line 8
If the dollar amount listed on the Schedule F is a negative number, enter it here as a positive number.
If the dollar amount listed on the Schedule F is a positive number, enter it here as a negative number.</t>
        </r>
      </text>
    </comment>
    <comment ref="C42" authorId="0">
      <text>
        <r>
          <rPr>
            <b/>
            <sz val="10"/>
            <rFont val="Verdana"/>
            <family val="2"/>
          </rPr>
          <t xml:space="preserve">Line 14
</t>
        </r>
      </text>
    </comment>
    <comment ref="C43" authorId="0">
      <text>
        <r>
          <rPr>
            <b/>
            <sz val="10"/>
            <rFont val="Verdana"/>
            <family val="2"/>
          </rPr>
          <t>Line 32 (as itemized)
Amortization, Casualty Loss, Depletion or One Time Expenses (extraordinary items that are not part of the cost of doing business).</t>
        </r>
        <r>
          <rPr>
            <b/>
            <sz val="8"/>
            <rFont val="Tahoma"/>
            <family val="2"/>
          </rPr>
          <t xml:space="preserve">
</t>
        </r>
      </text>
    </comment>
    <comment ref="C44" authorId="2">
      <text>
        <r>
          <rPr>
            <b/>
            <sz val="10"/>
            <rFont val="Verdana"/>
            <family val="2"/>
          </rPr>
          <t xml:space="preserve">Line 32
</t>
        </r>
      </text>
    </comment>
    <comment ref="C47" authorId="0">
      <text>
        <r>
          <rPr>
            <b/>
            <sz val="10"/>
            <rFont val="Verdana"/>
            <family val="2"/>
          </rPr>
          <t xml:space="preserve">Guidance to determine whether to use Box 1,2,3 or Distributions Box 19: 
</t>
        </r>
        <r>
          <rPr>
            <b/>
            <u val="single"/>
            <sz val="10"/>
            <rFont val="Verdana"/>
            <family val="2"/>
          </rPr>
          <t xml:space="preserve">DISTRIBUTIONS:
</t>
        </r>
        <r>
          <rPr>
            <b/>
            <sz val="10"/>
            <rFont val="Verdana"/>
            <family val="2"/>
          </rPr>
          <t xml:space="preserve">FNMA B3-3.2.1-08  If there is a stable history of receiving the distribution amount consistent with the level of business income needed to qualify then, enter this amount on the worksheet and NO further documentation is required to include the income in the borrower’s cash flow </t>
        </r>
        <r>
          <rPr>
            <b/>
            <u val="single"/>
            <sz val="10"/>
            <rFont val="Verdana"/>
            <family val="2"/>
          </rPr>
          <t xml:space="preserve">OR
ORDINARY INCOME, NET RENTAL INCOME:
</t>
        </r>
        <r>
          <rPr>
            <b/>
            <sz val="10"/>
            <rFont val="Verdana"/>
            <family val="2"/>
          </rPr>
          <t>FNMA B3-3.2.2-01 and B3-3.2.2-02 Income from partnerships, SCorps, LLCs, estates, or trusts can only be considered if the lender obtains documentation verifying that:
• the income was actually distributed to the borrower or
• the business has adequate liquidity to support the withdrawal of earnings.  If the Schedule K-1 provides this confirmation, no further documentation of business liquidity is required.</t>
        </r>
        <r>
          <rPr>
            <b/>
            <u val="single"/>
            <sz val="10"/>
            <rFont val="Verdana"/>
            <family val="2"/>
          </rPr>
          <t xml:space="preserve">
NOTE: </t>
        </r>
        <r>
          <rPr>
            <b/>
            <sz val="10"/>
            <rFont val="Verdana"/>
            <family val="2"/>
          </rPr>
          <t>Regardless of which box is used…
If borrower owns &gt;25% in the business, complete analysis of business tax returns (section VIII or X) unless the requirements to waive business tax returns have been met.</t>
        </r>
        <r>
          <rPr>
            <b/>
            <u val="single"/>
            <sz val="10"/>
            <rFont val="Verdana"/>
            <family val="2"/>
          </rPr>
          <t xml:space="preserve">
FHLMC 5304.1
</t>
        </r>
        <r>
          <rPr>
            <b/>
            <sz val="10"/>
            <rFont val="Verdana"/>
            <family val="2"/>
          </rPr>
          <t xml:space="preserve">In the case of Partnerships and S corporations, analysis of the business must support that the business has sufficient liquidity and is financially capable of producing stable monthly income for the Borrower. The Seller may calculate and consider the liquidity ratios of the business using generally accepted accounting practices when analyzing the liquidity of the business.
Although cash distributions reported on the Schedule K-1 may not be used as qualifying income, they may be used to establish business liquidity and access to business funds, provided they are reasonably consistent with the ordinary income. 
For business income not reported on 1040 but being used to qualify, confirm the corporate resolution or partnership agreement does not restrict access.
</t>
        </r>
      </text>
    </comment>
    <comment ref="C48" authorId="0">
      <text>
        <r>
          <rPr>
            <b/>
            <sz val="10"/>
            <rFont val="Verdana"/>
            <family val="2"/>
          </rPr>
          <t>Enter the amount from line 4 on Schedule K-1 (Form 1065) when the borrower has at least a two year history of having received guaranteed payments to partners.</t>
        </r>
        <r>
          <rPr>
            <b/>
            <sz val="8"/>
            <rFont val="Tahoma"/>
            <family val="2"/>
          </rPr>
          <t xml:space="preserve">
</t>
        </r>
      </text>
    </comment>
    <comment ref="C51" authorId="0">
      <text>
        <r>
          <rPr>
            <b/>
            <sz val="10"/>
            <rFont val="Verdana"/>
            <family val="2"/>
          </rPr>
          <t>Line 4, Form 1065
If the dollar amount listed on Form 1065 is a negative number, enter it here as a positive number.
If the dollar amount listed on Form 1065 is a positive number, enter it here as a negative number.</t>
        </r>
        <r>
          <rPr>
            <b/>
            <sz val="8"/>
            <rFont val="Tahoma"/>
            <family val="2"/>
          </rPr>
          <t xml:space="preserve">
</t>
        </r>
        <r>
          <rPr>
            <b/>
            <sz val="10"/>
            <rFont val="Verdana"/>
            <family val="2"/>
          </rPr>
          <t xml:space="preserve">Income and losses from these sources should generally not be recognized.  Before any of this income can be used to qualify the borrower, additional documentation is needed to support that distributions are being made to the borrower's partnership.  In addition, the conditions governing the use of K-1 income must be met relative to the partnership.
</t>
        </r>
      </text>
    </comment>
    <comment ref="C52" authorId="0">
      <text>
        <r>
          <rPr>
            <b/>
            <sz val="10"/>
            <rFont val="Verdana"/>
            <family val="2"/>
          </rPr>
          <t>Lines 5,6,7, Form 1065 if it is not consistent or nonrecurring.
If the dollar amount listed on Form 1065 is a negative number, enter it here as a positive number.</t>
        </r>
      </text>
    </comment>
    <comment ref="C53" authorId="0">
      <text>
        <r>
          <rPr>
            <b/>
            <sz val="10"/>
            <rFont val="Verdana"/>
            <family val="2"/>
          </rPr>
          <t>Line 16a, Form 1065</t>
        </r>
      </text>
    </comment>
    <comment ref="C54" authorId="0">
      <text>
        <r>
          <rPr>
            <b/>
            <sz val="10"/>
            <rFont val="Verdana"/>
            <family val="2"/>
          </rPr>
          <t>Line 17, Form 1065</t>
        </r>
      </text>
    </comment>
    <comment ref="C55" authorId="0">
      <text>
        <r>
          <rPr>
            <b/>
            <sz val="10"/>
            <rFont val="Verdana"/>
            <family val="2"/>
          </rPr>
          <t>Line 20 (as itemized), Form 1065
Enter the amount of amortization and/or casualty loss listed on the attached schedule for line 20 on Form 1065.</t>
        </r>
        <r>
          <rPr>
            <b/>
            <sz val="8"/>
            <rFont val="Tahoma"/>
            <family val="2"/>
          </rPr>
          <t xml:space="preserve">
</t>
        </r>
      </text>
    </comment>
    <comment ref="C56" authorId="0">
      <text>
        <r>
          <rPr>
            <b/>
            <sz val="10"/>
            <rFont val="Verdana"/>
            <family val="2"/>
          </rPr>
          <t>Schedule L, Line 16, Column D, Form 1065
If there is evidence that these liabilities regularly roll over and/or there are sufficient liquid business assets to cover them, enter zero. 
Enter into the calculator as a positive number; amount will be subtracted from the Analysis.</t>
        </r>
      </text>
    </comment>
    <comment ref="C57" authorId="0">
      <text>
        <r>
          <rPr>
            <b/>
            <sz val="10"/>
            <rFont val="Verdana"/>
            <family val="2"/>
          </rPr>
          <t>Schedule M1, Line 4b, Form 1065
Enter into the calculator as a positive number; amount will be subtracted from the Analysis.</t>
        </r>
      </text>
    </comment>
    <comment ref="C59" authorId="0">
      <text>
        <r>
          <rPr>
            <b/>
            <sz val="10"/>
            <rFont val="Verdana"/>
            <family val="2"/>
          </rPr>
          <t>Enter the percentage of Capital listed on line J (end of year) (Schedule K-1 Form 1065) as a decimal.
Example:  50% - .50</t>
        </r>
        <r>
          <rPr>
            <b/>
            <sz val="8"/>
            <rFont val="Tahoma"/>
            <family val="2"/>
          </rPr>
          <t xml:space="preserve">
</t>
        </r>
      </text>
    </comment>
    <comment ref="H60" authorId="1">
      <text>
        <r>
          <rPr>
            <b/>
            <sz val="9"/>
            <rFont val="Tahoma"/>
            <family val="2"/>
          </rPr>
          <t>FNMA B3-3.2.2-01 and B3-3.2.2-02 Income from partnerships, SCorps, LLCs, estates, or trusts can only be considered if the lender obtains documentation verifying that:
• the income was actually distributed to the borrower or
• the business has adequate liquidity to support the withdrawal of earnings.  If the Schedule K-1 provides this confirmation, no further documentation of business liquidity is required.
FHLMC 5304.1
For business income not reported on 1040 but being used to qualify, confirm the corporate resolution or partnership agreement does not restrict access.
Consult your Underwriting Guidelines prior to entering this amount in the Totals on line 2 at the bottom of the form.  Losses must generally be considered.</t>
        </r>
      </text>
    </comment>
    <comment ref="N60" authorId="1">
      <text>
        <r>
          <rPr>
            <b/>
            <sz val="9"/>
            <rFont val="Tahoma"/>
            <family val="2"/>
          </rPr>
          <t>FNMA B3-3.2.2-01 and B3-3.2.2-02 Income from partnerships, SCorps, LLCs, estates, or trusts can only be considered if the lender obtains documentation verifying that:
• the income was actually distributed to the borrower or
• the business has adequate liquidity to support the withdrawal of earnings.  If the Schedule K-1 provides this confirmation, no further documentation of business liquidity is required.
FHLMC 5304.1
For business income not reported on 1040 but being used to qualify, confirm the corporate resolution or partnership agreement does not restrict access.
Consult your Underwriting Guidelines prior to entering this amount in the Totals on line 2 at the bottom of the form.  Losses must generally be considered.</t>
        </r>
      </text>
    </comment>
    <comment ref="C62" authorId="1">
      <text>
        <r>
          <rPr>
            <b/>
            <sz val="9"/>
            <rFont val="Verdana"/>
            <family val="2"/>
          </rPr>
          <t xml:space="preserve">Guidance to determine whether to use Box 1,2,3 or Distributions Box 16D: 
DISTRIBUTIONS:
FNMA B3-3.2.1-08  If there is a stable history of receiving the distribution amount consistent with the level of business income needed to qualify then, enter this amount on the worksheet and NO further documentation is required to include the income in the borrower’s cash flow OR
ORDINARY INCOME, NET RENTAL INCOME:
FNMA B3-3.2.2-01 and B3-3.2.2-02 Income from partnerships, SCorps, LLCs, estates, or trusts can only be considered if the lender obtains documentation verifying that:
• the income was actually distributed to the borrower or
• the business has adequate liquidity to support the withdrawal of earnings.  If the Schedule K-1 provides this confirmation, no further documentation of business liquidity is required.
NOTE: Regardless of which box is used…
If borrower owns &gt;25% in the business, complete analysis of business tax returns (section VIII or X) unless the requirements to waive business tax returns have been met.
FHLMC 5304.1
In the case of Partnerships and S corporations, analysis of the business must support that the business has sufficient liquidity and is financially capable of producing stable monthly income for the Borrower. The Seller may calculate and consider the liquidity ratios of the business using generally accepted accounting practices when analyzing the liquidity of the business.
Although cash distributions reported on the Schedule K-1 may not be used as qualifying income, they may be used to establish business liquidity and access to business funds, provided they are reasonably consistent with the ordinary income. 
For business income not reported on 1040 but being used to qualify, confirm the corporate resolution or partnership agreement does not restrict access.
</t>
        </r>
      </text>
    </comment>
    <comment ref="C65" authorId="0">
      <text>
        <r>
          <rPr>
            <b/>
            <sz val="10"/>
            <rFont val="Verdana"/>
            <family val="2"/>
          </rPr>
          <t>Line 4 and 5, Form 1120S if it they are not consistent or nonrecurring.
If the dollar amount listed on Form 1120S is a negative number, enter it here as a positive number.
If the dollar amount listed on Form 1120S is a positive number, enter it here as a negative number.</t>
        </r>
        <r>
          <rPr>
            <b/>
            <sz val="8"/>
            <rFont val="Tahoma"/>
            <family val="2"/>
          </rPr>
          <t xml:space="preserve">
</t>
        </r>
      </text>
    </comment>
    <comment ref="C66" authorId="0">
      <text>
        <r>
          <rPr>
            <b/>
            <sz val="10"/>
            <rFont val="Verdana"/>
            <family val="2"/>
          </rPr>
          <t>Line 14, Form 1120S</t>
        </r>
      </text>
    </comment>
    <comment ref="C67" authorId="0">
      <text>
        <r>
          <rPr>
            <b/>
            <sz val="10"/>
            <rFont val="Verdana"/>
            <family val="2"/>
          </rPr>
          <t>Line 15, Form 1120S</t>
        </r>
      </text>
    </comment>
    <comment ref="C68" authorId="0">
      <text>
        <r>
          <rPr>
            <b/>
            <sz val="10"/>
            <rFont val="Verdana"/>
            <family val="2"/>
          </rPr>
          <t>Line 19 (as itemized), Form 1120S
Enter the amount of amortization, casualty loss and/or one time expenses (extraordinary expenses not part of the cost of doing business) listed on the attached schedule for line 19 on form 1120S.</t>
        </r>
        <r>
          <rPr>
            <b/>
            <sz val="8"/>
            <rFont val="Tahoma"/>
            <family val="2"/>
          </rPr>
          <t xml:space="preserve">
</t>
        </r>
      </text>
    </comment>
    <comment ref="C69" authorId="0">
      <text>
        <r>
          <rPr>
            <b/>
            <sz val="10"/>
            <rFont val="Verdana"/>
            <family val="2"/>
          </rPr>
          <t>Schedule L, Line 17, Column D, Form 1120S
If there is evidence that these liabilities regularly roll over and/or there are sufficient liquid business assets to cover them, enter zero.
Enter into the calculator as a positive number; amount will be subtracted from the Analysis.</t>
        </r>
      </text>
    </comment>
    <comment ref="C70" authorId="0">
      <text>
        <r>
          <rPr>
            <b/>
            <sz val="10"/>
            <rFont val="Verdana"/>
            <family val="2"/>
          </rPr>
          <t>Schedule M1, Line 3b, Form 1120S
Enter into the calculator as a positive number; amount will be subtracted from the Analysis.</t>
        </r>
      </text>
    </comment>
    <comment ref="C72" authorId="0">
      <text>
        <r>
          <rPr>
            <b/>
            <sz val="10"/>
            <rFont val="Verdana"/>
            <family val="2"/>
          </rPr>
          <t>8. Enter the percentage listed on line F (Schedule K-1 Form 1120S) as a decimal.
Example:  50% = .50</t>
        </r>
        <r>
          <rPr>
            <b/>
            <sz val="8"/>
            <rFont val="Tahoma"/>
            <family val="2"/>
          </rPr>
          <t xml:space="preserve">
</t>
        </r>
      </text>
    </comment>
    <comment ref="H73" authorId="1">
      <text>
        <r>
          <rPr>
            <b/>
            <sz val="9"/>
            <rFont val="Tahoma"/>
            <family val="2"/>
          </rPr>
          <t>FNMA B3-3.2.2-01 and B3-3.2.2-02 Income from partnerships, SCorps, LLCs, estates, or trusts can only be considered if the lender obtains documentation verifying that:
• the income was actually distributed to the borrower or
• the business has adequate liquidity to support the withdrawal of earnings.  If the Schedule K-1 provides this confirmation, no further documentation of business liquidity is required.
FHLMC 5304.1
For business income not reported on 1040 but being used to qualify, confirm the corporate resolution or partnership agreement does not restrict access.
Consult your Underwriting Guidelines prior to entering this amount in the Totals on line 2 at the bottom of the form.  Losses must generally be considered.</t>
        </r>
      </text>
    </comment>
    <comment ref="N73" authorId="1">
      <text>
        <r>
          <rPr>
            <b/>
            <sz val="9"/>
            <rFont val="Tahoma"/>
            <family val="2"/>
          </rPr>
          <t>FNMA B3-3.2.2-01 and B3-3.2.2-02 Income from partnerships, SCorps, LLCs, estates, or trusts can only be considered if the lender obtains documentation verifying that:
• the income was actually distributed to the borrower or
• the business has adequate liquidity to support the withdrawal of earnings.  If the Schedule K-1 provides this confirmation, no further documentation of business liquidity is required.
FHLMC 5304.1
For business income not reported on 1040 but being used to qualify, confirm the corporate resolution or partnership agreement does not restrict access.
Consult your Underwriting Guidelines prior to entering this amount in the Totals on line 2 at the bottom of the form.  Losses must generally be considered.</t>
        </r>
      </text>
    </comment>
    <comment ref="C75" authorId="0">
      <text>
        <r>
          <rPr>
            <b/>
            <sz val="10"/>
            <rFont val="Verdana"/>
            <family val="2"/>
          </rPr>
          <t>Line 30
Note:  Fannie Mae allows the use of corporate earnings to qualify only when the borrower can document 100% ownership of the business. 
Use Caution when considering this income.  The Borrower must have a legal right to draw this additional income and the Business must CLEARLY be capable of providing additional income to the Borrower, without severe negative effects.</t>
        </r>
      </text>
    </comment>
    <comment ref="C76" authorId="0">
      <text>
        <r>
          <rPr>
            <b/>
            <sz val="10"/>
            <rFont val="Verdana"/>
            <family val="2"/>
          </rPr>
          <t>Line 31
Enter into the calculator as a positive number; amount will be subtracted from the Analysis.</t>
        </r>
      </text>
    </comment>
    <comment ref="C77" authorId="0">
      <text>
        <r>
          <rPr>
            <b/>
            <sz val="10"/>
            <rFont val="Verdana"/>
            <family val="2"/>
          </rPr>
          <t>Lines 8 and 9 if they are  not consistent and nonrecurring.
If the dollar amount listed on Form 1120 is a negative number, enter it here as a positive number.
If the dollar amount listed on Form 1120 is a positive number, enter it here as a negative number.</t>
        </r>
        <r>
          <rPr>
            <b/>
            <sz val="8"/>
            <rFont val="Tahoma"/>
            <family val="2"/>
          </rPr>
          <t xml:space="preserve">
</t>
        </r>
      </text>
    </comment>
    <comment ref="C78" authorId="0">
      <text>
        <r>
          <rPr>
            <b/>
            <sz val="10"/>
            <rFont val="Verdana"/>
            <family val="2"/>
          </rPr>
          <t>Line 10 if it is not consistent and nonrecurring.
If the dollar amount listed on Form 1120 is a negative number, enter it here as a positive number.
If the dollar amount listed on Form 1120 is a positive number, enter it here as a negative number.</t>
        </r>
        <r>
          <rPr>
            <b/>
            <sz val="8"/>
            <rFont val="Tahoma"/>
            <family val="2"/>
          </rPr>
          <t xml:space="preserve">
</t>
        </r>
      </text>
    </comment>
    <comment ref="C79" authorId="0">
      <text>
        <r>
          <rPr>
            <b/>
            <sz val="10"/>
            <rFont val="Verdana"/>
            <family val="2"/>
          </rPr>
          <t>Line 20</t>
        </r>
      </text>
    </comment>
    <comment ref="C80" authorId="0">
      <text>
        <r>
          <rPr>
            <b/>
            <sz val="10"/>
            <rFont val="Verdana"/>
            <family val="2"/>
          </rPr>
          <t>Line 21</t>
        </r>
      </text>
    </comment>
    <comment ref="C81" authorId="0">
      <text>
        <r>
          <rPr>
            <b/>
            <sz val="10"/>
            <rFont val="Verdana"/>
            <family val="2"/>
          </rPr>
          <t>Line 26 (as itemized)
Enter the amount of amortization and/or casualty loss listed on the attached schedule for line 26 on form 1120.</t>
        </r>
        <r>
          <rPr>
            <b/>
            <sz val="8"/>
            <rFont val="Tahoma"/>
            <family val="2"/>
          </rPr>
          <t xml:space="preserve">
</t>
        </r>
      </text>
    </comment>
    <comment ref="C82" authorId="0">
      <text>
        <r>
          <rPr>
            <b/>
            <sz val="10"/>
            <rFont val="Verdana"/>
            <family val="2"/>
          </rPr>
          <t xml:space="preserve">Line 29c </t>
        </r>
      </text>
    </comment>
    <comment ref="C83" authorId="0">
      <text>
        <r>
          <rPr>
            <b/>
            <sz val="10"/>
            <rFont val="Verdana"/>
            <family val="2"/>
          </rPr>
          <t>Schedule L, Line 17, Column D
If there is evidence that these liabilities regularly roll over and/or there are sufficient liquid business assets to cover them, enter zero.
Enter into the calculator as a positive number; amount will be subtracted from the Analysis.</t>
        </r>
      </text>
    </comment>
    <comment ref="C84" authorId="0">
      <text>
        <r>
          <rPr>
            <b/>
            <sz val="10"/>
            <rFont val="Tahoma"/>
            <family val="2"/>
          </rPr>
          <t>Schedule M1, Line 5c
Enter into the calculator as a positive number; amount will be subtracted from the Analysis</t>
        </r>
      </text>
    </comment>
    <comment ref="C86" authorId="0">
      <text>
        <r>
          <rPr>
            <b/>
            <sz val="10"/>
            <rFont val="Verdana"/>
            <family val="2"/>
          </rPr>
          <t>12. Enter the percentage listed on Form 1125-E (Form 1120) for your borrower(s) as a decimal.
Example:  50% - .50</t>
        </r>
        <r>
          <rPr>
            <b/>
            <sz val="8"/>
            <rFont val="Tahoma"/>
            <family val="2"/>
          </rPr>
          <t xml:space="preserve">
</t>
        </r>
        <r>
          <rPr>
            <b/>
            <sz val="10"/>
            <rFont val="Tahoma"/>
            <family val="2"/>
          </rPr>
          <t>- For FNMA B3-3.2.2-03, Corporate Income may only be used if Borrower has 100% and the business has adequate liquidity to support the withdrawal of earnings.
-For FHLMC 5304.1, Income reported on the business tax returns but not on the personal tax returns may be considered as stable monthly income, provided the Seller's analysis confirms that based on the financial strength of the business, the use of these funds as personal income would not have a detrimental impact on the business.
Consult your Underwriting Guidelines prior to entering this amount in the Totals line 4 at the bottom of the form.  Losses must generally be considered.</t>
        </r>
      </text>
    </comment>
    <comment ref="C88" authorId="0">
      <text>
        <r>
          <rPr>
            <b/>
            <sz val="10"/>
            <rFont val="Verdana"/>
            <family val="2"/>
          </rPr>
          <t>Line 5 of Schedule B (Form 1040) for each payer directly related to the corporation on Form 1120.  
Enter into the calculator as a positive number; amount will be subtracted from the Analysis.</t>
        </r>
      </text>
    </comment>
    <comment ref="H90" authorId="1">
      <text>
        <r>
          <rPr>
            <b/>
            <sz val="9"/>
            <rFont val="Tahoma"/>
            <family val="2"/>
          </rPr>
          <t xml:space="preserve">- For FNMA B3-3.2.2-03, Corporate Income may only be used if Borrower has 100% and the business has adequate liquidity to support the withdrawal of earnings.
- For FHLMC 5304.1, Income reported on the business tax returns but not on the personal tax returns may be considered as stable monthly income, provided the Seller's analysis confirms that based on the financial strength of the business, the use of these funds as personal income would not have a detrimental impact on the business.
Consult your Underwriting Guidelines prior to entering this amount in the Totals line 4 at the bottom of the form.  Losses must generally be considered.
</t>
        </r>
      </text>
    </comment>
    <comment ref="N90" authorId="1">
      <text>
        <r>
          <rPr>
            <b/>
            <sz val="9"/>
            <rFont val="Tahoma"/>
            <family val="2"/>
          </rPr>
          <t xml:space="preserve">- For FNMA B3-3.2.2-03, Corporate Income may only be used if Borrower has 100% and the business has adequate liquidity to support the withdrawal of earnings.
- For FHLMC 5304.1, Income reported on the business tax returns but not on the personal tax returns may be considered as stable monthly income, provided the Seller's analysis confirms that based on the financial strength of the business, the use of these funds as personal income would not have a detrimental impact on the business.
Consult your Underwriting Guidelines prior to entering this amount in the Totals line 4 at the bottom of the form.  Losses must generally be considered.
</t>
        </r>
      </text>
    </comment>
    <comment ref="C93" authorId="3">
      <text>
        <r>
          <rPr>
            <b/>
            <sz val="10"/>
            <rFont val="Verdana"/>
            <family val="2"/>
          </rPr>
          <t xml:space="preserve">Auto-populates Sections (I-VII)+ IX
</t>
        </r>
      </text>
    </comment>
    <comment ref="C94" authorId="2">
      <text>
        <r>
          <rPr>
            <b/>
            <sz val="10"/>
            <rFont val="Verdana"/>
            <family val="2"/>
          </rPr>
          <t xml:space="preserve">Totals from Section VIII, Line 10 NOTE:  
CHECK THE BOX IF YOU WANT TO USE THE INCOME OR COUNT THE LOSS FROM THE BUSINESS.  SEE BELOW FOR GUIDANCE!  
FNMA B3-3.2.2-01 and B3-3.2.2-02 Income from partnerships, SCorps, LLCs, estates, or trusts can only be considered if the lender obtains documentation verifying that:
• the income was actually distributed to the borrower or
• the business has adequate liquidity to support the withdrawal of earnings.  If the Schedule K-1 provides this confirmation, no further documentation of business liquidity is required.
FHLMC 5304.1
For business income not reported on 1040 but being used to qualify, confirm the corporate resolution or partnership agreement does not restrict access.
Consult your Underwriting Guidelines prior to entering this amount in the Totals on line 2 at the bottom of the form.  Losses must generally be considered.
Enter Totals from Section X, if applicable
</t>
        </r>
        <r>
          <rPr>
            <sz val="10"/>
            <rFont val="Verdana"/>
            <family val="2"/>
          </rPr>
          <t xml:space="preserve">
</t>
        </r>
      </text>
    </comment>
    <comment ref="C95" authorId="2">
      <text>
        <r>
          <rPr>
            <b/>
            <sz val="10"/>
            <rFont val="Verdana"/>
            <family val="2"/>
          </rPr>
          <t xml:space="preserve">NOTE:  CHECK THE BOX IF YOU WANT TO USE THE INCOME OR COUNT THE LOSS FROM THE BUSINESS.  SEE BELOW FOR GUIDANCE!  
FNMA B3-3.2.2-01 and B3-3.2.2-02 Income from partnerships, SCorps, LLCs, estates, or trusts can only be considered if the lender obtains documentation verifying that:
• the income was actually distributed to the borrower or
• the business has adequate liquidity to support the withdrawal of earnings.  If the Schedule K-1 provides this confirmation, no further documentation of business liquidity is required.
FHLMC 5304.1
For business income not reported on 1040 but being used to qualify, confirm the corporate resolution or partnership agreement does not restrict access.
Consult your Underwriting Guidelines prior to entering this amount in the Totals on line 2 at the bottom of the form.  Losses must generally be considered.
Enter Totals from Section X, Line 9 if applicable
 </t>
        </r>
      </text>
    </comment>
    <comment ref="C96" authorId="0">
      <text>
        <r>
          <rPr>
            <b/>
            <sz val="10"/>
            <rFont val="Verdana"/>
            <family val="2"/>
          </rPr>
          <t xml:space="preserve">NOTE:  CHECK THE BOX IF YOU WANT TO USE THE INCOME OR COUNT THE LOSS FROM THE BUSINESS.  SEE BELOW FOR GUIDANCE!  
Consult your Underwriting Guidelines prior to entering income on this line.  Losses must </t>
        </r>
        <r>
          <rPr>
            <b/>
            <i/>
            <sz val="10"/>
            <rFont val="Verdana"/>
            <family val="2"/>
          </rPr>
          <t>generally</t>
        </r>
        <r>
          <rPr>
            <b/>
            <sz val="10"/>
            <rFont val="Verdana"/>
            <family val="2"/>
          </rPr>
          <t xml:space="preserve"> be considered.
- For FNMA B3-3.2.2-03, Corporate Income may only be used if Borrower has 100% and the business has adequate liquidity to support the withdrawal of earnings.
- For FHLMC 5304.1, Income reported on the business tax returns but not on the personal tax returns may be considered as stable monthly income, provided the Seller's analysis confirms that based on the financial strength of the business, the use of these funds as personal income would not have a detrimental impact on the business.
Be sure to enter as (+/-) as appropriate.</t>
        </r>
      </text>
    </comment>
    <comment ref="C99" authorId="0">
      <text>
        <r>
          <rPr>
            <b/>
            <sz val="10"/>
            <rFont val="Verdana"/>
            <family val="2"/>
          </rPr>
          <t>Refer to agency / investor guidelines to determine the number of years tax returns that must be reviewed.  
For 1 year enter 12 
For 2 years enter 24</t>
        </r>
        <r>
          <rPr>
            <b/>
            <sz val="8"/>
            <rFont val="Tahoma"/>
            <family val="2"/>
          </rPr>
          <t xml:space="preserve">
</t>
        </r>
      </text>
    </comment>
    <comment ref="C100" authorId="0">
      <text>
        <r>
          <rPr>
            <b/>
            <sz val="10"/>
            <rFont val="Verdana"/>
            <family val="2"/>
          </rPr>
          <t>Refer to agency / investor guidelines as to allowable income / sources.</t>
        </r>
        <r>
          <rPr>
            <b/>
            <sz val="8"/>
            <rFont val="Tahoma"/>
            <family val="2"/>
          </rPr>
          <t xml:space="preserve">
</t>
        </r>
      </text>
    </comment>
    <comment ref="C102" authorId="2">
      <text>
        <r>
          <rPr>
            <b/>
            <sz val="10"/>
            <rFont val="Verdana"/>
            <family val="2"/>
          </rPr>
          <t>NOTE:  This amount is an average based on the amounts entered.  If income shows decline from one year to the next, it may not be prudent to utilize an average of the two.  Consult your guidelines for further assistance.</t>
        </r>
        <r>
          <rPr>
            <b/>
            <sz val="8"/>
            <rFont val="Tahoma"/>
            <family val="2"/>
          </rPr>
          <t xml:space="preserve">
</t>
        </r>
      </text>
    </comment>
  </commentList>
</comments>
</file>

<file path=xl/comments2.xml><?xml version="1.0" encoding="utf-8"?>
<comments xmlns="http://schemas.openxmlformats.org/spreadsheetml/2006/main">
  <authors>
    <author>Sherry Wilson</author>
    <author>Patricia Bunch</author>
  </authors>
  <commentList>
    <comment ref="A11" authorId="0">
      <text>
        <r>
          <rPr>
            <b/>
            <sz val="10"/>
            <rFont val="Tahoma"/>
            <family val="2"/>
          </rPr>
          <t>Schedule L line 1 column d</t>
        </r>
      </text>
    </comment>
    <comment ref="A12" authorId="0">
      <text>
        <r>
          <rPr>
            <b/>
            <sz val="10"/>
            <rFont val="Tahoma"/>
            <family val="2"/>
          </rPr>
          <t>Schedule L line 2b column d</t>
        </r>
      </text>
    </comment>
    <comment ref="A13" authorId="0">
      <text>
        <r>
          <rPr>
            <b/>
            <sz val="10"/>
            <rFont val="Tahoma"/>
            <family val="2"/>
          </rPr>
          <t>Schedule L line 3 column d</t>
        </r>
      </text>
    </comment>
    <comment ref="A18" authorId="0">
      <text>
        <r>
          <rPr>
            <b/>
            <sz val="10"/>
            <rFont val="Tahoma"/>
            <family val="2"/>
          </rPr>
          <t xml:space="preserve">Schedule L 
line 15 (1065) column d 
line 16 (1120S) column d
</t>
        </r>
      </text>
    </comment>
    <comment ref="A19" authorId="0">
      <text>
        <r>
          <rPr>
            <b/>
            <sz val="10"/>
            <rFont val="Tahoma"/>
            <family val="2"/>
          </rPr>
          <t xml:space="preserve">Schedule L 
line 16 (1065), column d
line 17 (1120S), column d
</t>
        </r>
      </text>
    </comment>
    <comment ref="A20" authorId="0">
      <text>
        <r>
          <rPr>
            <b/>
            <sz val="10"/>
            <rFont val="Tahoma"/>
            <family val="2"/>
          </rPr>
          <t xml:space="preserve">Schedule L 
line 17 (1065), column d
line 18 (1120S), column d
Review itemized statement
</t>
        </r>
      </text>
    </comment>
    <comment ref="A14" authorId="1">
      <text>
        <r>
          <rPr>
            <b/>
            <sz val="10"/>
            <rFont val="Tahoma"/>
            <family val="2"/>
          </rPr>
          <t>Line 6, Column d - use caution, review itemized statement and enter only applicable amounts.</t>
        </r>
      </text>
    </comment>
    <comment ref="A23" authorId="1">
      <text>
        <r>
          <rPr>
            <b/>
            <sz val="10"/>
            <rFont val="Tahoma"/>
            <family val="2"/>
          </rPr>
          <t>- Liquidity Ratios
For FNMA, For either ratio, a result of one or greater is</t>
        </r>
        <r>
          <rPr>
            <b/>
            <u val="single"/>
            <sz val="10"/>
            <rFont val="Tahoma"/>
            <family val="2"/>
          </rPr>
          <t xml:space="preserve"> generally</t>
        </r>
        <r>
          <rPr>
            <b/>
            <sz val="10"/>
            <rFont val="Tahoma"/>
            <family val="2"/>
          </rPr>
          <t xml:space="preserve"> sufficient to confirm adequate business liquidity to support the withdrawal of earnings.
</t>
        </r>
      </text>
    </comment>
    <comment ref="A24" authorId="1">
      <text>
        <r>
          <rPr>
            <b/>
            <sz val="10"/>
            <rFont val="Tahoma"/>
            <family val="2"/>
          </rPr>
          <t xml:space="preserve">- Liquidity Ratios
For FNMA, For either ratio, a result of one or greater is </t>
        </r>
        <r>
          <rPr>
            <b/>
            <u val="single"/>
            <sz val="10"/>
            <rFont val="Tahoma"/>
            <family val="2"/>
          </rPr>
          <t>generally</t>
        </r>
        <r>
          <rPr>
            <b/>
            <sz val="10"/>
            <rFont val="Tahoma"/>
            <family val="2"/>
          </rPr>
          <t xml:space="preserve"> sufficient to confirm adequate business liquidity to support the withdrawal of earnings.</t>
        </r>
        <r>
          <rPr>
            <b/>
            <sz val="8"/>
            <rFont val="Tahoma"/>
            <family val="2"/>
          </rPr>
          <t xml:space="preserve">
</t>
        </r>
      </text>
    </comment>
  </commentList>
</comments>
</file>

<file path=xl/comments3.xml><?xml version="1.0" encoding="utf-8"?>
<comments xmlns="http://schemas.openxmlformats.org/spreadsheetml/2006/main">
  <authors>
    <author>Patricia Bunch</author>
  </authors>
  <commentList>
    <comment ref="A31" authorId="0">
      <text>
        <r>
          <rPr>
            <b/>
            <sz val="9"/>
            <rFont val="Tahoma"/>
            <family val="2"/>
          </rPr>
          <t xml:space="preserve">Gross Sales/Income = Gross receipts - Returns and Allowances
</t>
        </r>
      </text>
    </comment>
    <comment ref="A32" authorId="0">
      <text>
        <r>
          <rPr>
            <b/>
            <sz val="9"/>
            <rFont val="Tahoma"/>
            <family val="2"/>
          </rPr>
          <t>Expenses = Cost of Goods Sold + Deductions</t>
        </r>
      </text>
    </comment>
    <comment ref="G13" authorId="0">
      <text>
        <r>
          <rPr>
            <b/>
            <sz val="10"/>
            <rFont val="Tahoma"/>
            <family val="2"/>
          </rPr>
          <t>Use caution, only applicable amounts.</t>
        </r>
      </text>
    </comment>
    <comment ref="G24" authorId="0">
      <text>
        <r>
          <rPr>
            <b/>
            <sz val="10"/>
            <rFont val="Tahoma"/>
            <family val="2"/>
          </rPr>
          <t>- Liquidity Ratios
For FNMA, For either ratio, a result of one or greater is</t>
        </r>
        <r>
          <rPr>
            <b/>
            <u val="single"/>
            <sz val="10"/>
            <rFont val="Tahoma"/>
            <family val="2"/>
          </rPr>
          <t xml:space="preserve"> generally</t>
        </r>
        <r>
          <rPr>
            <b/>
            <sz val="10"/>
            <rFont val="Tahoma"/>
            <family val="2"/>
          </rPr>
          <t xml:space="preserve"> sufficient to confirm adequate business liquidity to support the withdrawal of earnings.
</t>
        </r>
      </text>
    </comment>
    <comment ref="G25" authorId="0">
      <text>
        <r>
          <rPr>
            <b/>
            <sz val="10"/>
            <rFont val="Tahoma"/>
            <family val="2"/>
          </rPr>
          <t xml:space="preserve">- Liquidity Ratios
For FNMA, For either ratio, a result of one or greater is </t>
        </r>
        <r>
          <rPr>
            <b/>
            <u val="single"/>
            <sz val="10"/>
            <rFont val="Tahoma"/>
            <family val="2"/>
          </rPr>
          <t>generally</t>
        </r>
        <r>
          <rPr>
            <b/>
            <sz val="10"/>
            <rFont val="Tahoma"/>
            <family val="2"/>
          </rPr>
          <t xml:space="preserve"> sufficient to confirm adequate business liquidity to support the withdrawal of earnings.</t>
        </r>
        <r>
          <rPr>
            <b/>
            <sz val="8"/>
            <rFont val="Tahoma"/>
            <family val="2"/>
          </rPr>
          <t xml:space="preserve">
</t>
        </r>
      </text>
    </comment>
    <comment ref="D10" authorId="0">
      <text>
        <r>
          <rPr>
            <sz val="11"/>
            <rFont val="Tahoma"/>
            <family val="2"/>
          </rPr>
          <t>Listed in the "expense" section of the P&amp;L, if applicable</t>
        </r>
      </text>
    </comment>
    <comment ref="D12" authorId="0">
      <text>
        <r>
          <rPr>
            <sz val="11"/>
            <rFont val="Tahoma"/>
            <family val="2"/>
          </rPr>
          <t xml:space="preserve">Enter net income or loss, as applicable
</t>
        </r>
      </text>
    </comment>
    <comment ref="D13" authorId="0">
      <text>
        <r>
          <rPr>
            <sz val="11"/>
            <rFont val="Tahoma"/>
            <family val="2"/>
          </rPr>
          <t xml:space="preserve">Review the income section on the P&amp;L and enter any "non-recurring" income as a negative ("non-recurring" loss may be entered as a positive)
</t>
        </r>
      </text>
    </comment>
    <comment ref="D14" authorId="0">
      <text>
        <r>
          <rPr>
            <sz val="11"/>
            <rFont val="Tahoma"/>
            <family val="2"/>
          </rPr>
          <t>Review the expense section of the P&amp;L for any add-backs (may or may not show on the P&amp;L).
Ex. Depreciation, delpletion, amortization</t>
        </r>
      </text>
    </comment>
    <comment ref="D15" authorId="0">
      <text>
        <r>
          <rPr>
            <b/>
            <sz val="9"/>
            <rFont val="Tahoma"/>
            <family val="2"/>
          </rPr>
          <t>Review expense section of the P&amp;L, if applicabe - enter figure as positive and the tool will automated subtract.</t>
        </r>
      </text>
    </comment>
    <comment ref="D25" authorId="0">
      <text>
        <r>
          <rPr>
            <sz val="12"/>
            <rFont val="Tahoma"/>
            <family val="2"/>
          </rPr>
          <t>For FNMA – Lender Letter (LL-2020-03) – updated May 28, 2020
Business Income Calculation Adjustment 
When the lender determines current year net business income has been impacted by the COVID-19 pandemic and is 
• less than the historical monthly income calculated using Form 1084 (or similar form), but is stable at its current level, the lender must reduce the amount of qualifying income calculated using Form 1084 (or similar form) to no more than the current level of stable income as determined by the lender (see Business Income above). 
• more than the historical income calculated using Form 1084, the lender must use no more than the currently stable level of income calculated using Form 1084 to qualify the borrower. 
In all cases, qualifying income must be supported by documentation, including any supplemental documentation obtained by the lender.
For FHLMC – Bulletin – May 28, 2020/2020-19
The income level has not changed or has increased
Use the qualifying income calculated following standard requirements and guidance in Chapter 5304, including the use of Form 91 or a similar alternative form. A YTD profit and loss statement, audited or unaudited, cannot be used to support a higher level of income than the amount derived from Form 91 or a similar alternative form.
The income level has declined
• Determine if the income has stabilized. The Seller may need to obtain additional documentation to supplement the YTD profit and loss statement (e.g., a month-to-month income trending analysis, additional months and/or more recent business account statements) to make this determination.
• If the income has stabilized:
• Use no more than the current level of stable monthly self-employment income using details from the YTD profit and loss statement, business account statements, and supplemental documentation, as applicable
• Adjustments (e.g., depreciation) to the YTD profit and loss net income may be made in accordance with the requirements and guidance in Guide Section 5304.1(d) and Form 91, and in alignment with the adjustments based on the tax returns, as appropriate
• If the income is declining and has not stabilized, then the income is not eligible for qualifying</t>
        </r>
        <r>
          <rPr>
            <sz val="9"/>
            <rFont val="Tahoma"/>
            <family val="2"/>
          </rPr>
          <t xml:space="preserve">
</t>
        </r>
      </text>
    </comment>
    <comment ref="A46" authorId="0">
      <text>
        <r>
          <rPr>
            <sz val="12"/>
            <rFont val="Tahoma"/>
            <family val="2"/>
          </rPr>
          <t xml:space="preserve">For FNMA – Lender Letter (LL-2020-03) – updated May 28, 2020
Business Income Calculation Adjustment 
When the lender determines current year net business income has been impacted by the COVID-19 pandemic and is 
• less than the historical monthly income calculated using Form 1084 (or similar form), but is stable at its current level, the lender must reduce the amount of qualifying income calculated using Form 1084 (or similar form) to no more than the current level of stable income as determined by the lender (see Business Income above). 
• more than the historical income calculated using Form 1084, the lender must use no more than the currently stable level of income calculated using Form 1084 to qualify the borrower. 
In all cases, qualifying income must be supported by documentation, including any supplemental documentation obtained by the lender.
For FHLMC – Bulletin – May 28, 2020/2020-19
The income level has not changed or has increased
Use the qualifying income calculated following standard requirements and guidance in Chapter 5304, including the use of Form 91 or a similar alternative form. A YTD profit and loss statement, audited or unaudited, cannot be used to support a higher level of income than the amount derived from Form 91 or a similar alternative form.
The income level has declined
• Determine if the income has stabilized. The Seller may need to obtain additional documentation to supplement the YTD profit and loss statement (e.g., a month-to-month income trending analysis, additional months and/or more recent business account statements) to make this determination.
• If the income has stabilized:
• Use no more than the current level of stable monthly self-employment income using details from the YTD profit and loss statement, business account statements, and supplemental documentation, as applicable
• Adjustments (e.g., depreciation) to the YTD profit and loss net income may be made in accordance with the requirements and guidance in Guide Section 5304.1(d) and Form 91, and in alignment with the adjustments based on the tax returns, as appropriate
• If the income is declining and has not stabilized, then the income is not eligible for qualifying
</t>
        </r>
        <r>
          <rPr>
            <sz val="9"/>
            <rFont val="Tahoma"/>
            <family val="2"/>
          </rPr>
          <t xml:space="preserve">
</t>
        </r>
      </text>
    </comment>
  </commentList>
</comments>
</file>

<file path=xl/comments4.xml><?xml version="1.0" encoding="utf-8"?>
<comments xmlns="http://schemas.openxmlformats.org/spreadsheetml/2006/main">
  <authors>
    <author>Patricia Bunch</author>
  </authors>
  <commentList>
    <comment ref="L21" authorId="0">
      <text>
        <r>
          <rPr>
            <b/>
            <sz val="9"/>
            <rFont val="Tahoma"/>
            <family val="2"/>
          </rPr>
          <t>Gross receipts or Sales minus Returns and Allowances</t>
        </r>
      </text>
    </comment>
    <comment ref="L32" authorId="0">
      <text>
        <r>
          <rPr>
            <b/>
            <sz val="9"/>
            <rFont val="Tahoma"/>
            <family val="2"/>
          </rPr>
          <t>Cost of Goods Sold + Total Deductions/Expense</t>
        </r>
      </text>
    </comment>
  </commentList>
</comments>
</file>

<file path=xl/sharedStrings.xml><?xml version="1.0" encoding="utf-8"?>
<sst xmlns="http://schemas.openxmlformats.org/spreadsheetml/2006/main" count="419" uniqueCount="211">
  <si>
    <t>Totals</t>
  </si>
  <si>
    <t>Ownership Percentage Listed on Schedule K-1</t>
  </si>
  <si>
    <t>Monthly Income</t>
  </si>
  <si>
    <t>Mileage Depreciation</t>
  </si>
  <si>
    <t>)</t>
  </si>
  <si>
    <t>Amortization/Casualty Loss/Depletion</t>
  </si>
  <si>
    <t>Personal Tax Returns</t>
  </si>
  <si>
    <t>Partnership Return</t>
  </si>
  <si>
    <t>Corporation Return</t>
  </si>
  <si>
    <t xml:space="preserve"> </t>
  </si>
  <si>
    <t>(</t>
  </si>
  <si>
    <t>Total Corporation Income</t>
  </si>
  <si>
    <t>Year</t>
  </si>
  <si>
    <t>Depreciation</t>
  </si>
  <si>
    <t>Depletion</t>
  </si>
  <si>
    <t>Business Use of Home</t>
  </si>
  <si>
    <r>
      <t xml:space="preserve">Net Profit or </t>
    </r>
    <r>
      <rPr>
        <sz val="12"/>
        <color indexed="10"/>
        <rFont val="Verdana"/>
        <family val="2"/>
      </rPr>
      <t>(Loss)</t>
    </r>
  </si>
  <si>
    <t>I.  Form 1040 - Individual Income Tax Return</t>
  </si>
  <si>
    <t>Guaranteed Payments to Partner</t>
  </si>
  <si>
    <t>Subtotal</t>
  </si>
  <si>
    <t>Taxable Income</t>
  </si>
  <si>
    <t>Total Tax</t>
  </si>
  <si>
    <t>Net Operating Loss and Special Deductions</t>
  </si>
  <si>
    <t>Modified Subtotal</t>
  </si>
  <si>
    <r>
      <t xml:space="preserve">Net Profit or </t>
    </r>
    <r>
      <rPr>
        <sz val="12"/>
        <color indexed="10"/>
        <rFont val="Verdana"/>
        <family val="2"/>
      </rPr>
      <t xml:space="preserve">(Loss)                                      </t>
    </r>
  </si>
  <si>
    <t xml:space="preserve">Total Expenses                                           </t>
  </si>
  <si>
    <t xml:space="preserve">Mortgage/Notes Payable in Less than 1 Year  </t>
  </si>
  <si>
    <t xml:space="preserve">Mortgages/Notes Payable in Less than 1 Year </t>
  </si>
  <si>
    <t xml:space="preserve">Dividends Paid to Borrower                          </t>
  </si>
  <si>
    <t>Gross Royalties Received</t>
  </si>
  <si>
    <t>Business Miles</t>
  </si>
  <si>
    <t>Dep. Rate</t>
  </si>
  <si>
    <t xml:space="preserve"> (</t>
  </si>
  <si>
    <t>Cash</t>
  </si>
  <si>
    <t>Trade notes and accounts receivable</t>
  </si>
  <si>
    <t>Inventories</t>
  </si>
  <si>
    <t>Accounts Payable</t>
  </si>
  <si>
    <t>Other current liabilities</t>
  </si>
  <si>
    <t>Current Ratio</t>
  </si>
  <si>
    <t>Borrower Name:</t>
  </si>
  <si>
    <t>Company Name:</t>
  </si>
  <si>
    <t>Taxable Income from:</t>
  </si>
  <si>
    <t>Gross Income</t>
  </si>
  <si>
    <t xml:space="preserve">Step 1.            </t>
  </si>
  <si>
    <t>Enter the gross income figure from each year's statement where indicated.</t>
  </si>
  <si>
    <t xml:space="preserve">Step 2.            </t>
  </si>
  <si>
    <t>●  calculating the dollar difference between the two years; and</t>
  </si>
  <si>
    <t>●  dividing the dollar difference by the previous year's gross income.</t>
  </si>
  <si>
    <t xml:space="preserve">Gross </t>
  </si>
  <si>
    <t>Income</t>
  </si>
  <si>
    <t>(+) (-)</t>
  </si>
  <si>
    <t>%**</t>
  </si>
  <si>
    <t>Expenses</t>
  </si>
  <si>
    <t xml:space="preserve">Step 1.           </t>
  </si>
  <si>
    <t xml:space="preserve">Determine what percentage expenses are of gross income by dividing the expense amount by the dollar amount of gross </t>
  </si>
  <si>
    <t>income for each year. Enter the results where indicated.</t>
  </si>
  <si>
    <t xml:space="preserve">Step 3.          </t>
  </si>
  <si>
    <t>● calculating the dollar difference between the two years; and</t>
  </si>
  <si>
    <t>*%</t>
  </si>
  <si>
    <t>Determine what percentage taxable income is of gross income by dividing the dollar amount of taxable income by the</t>
  </si>
  <si>
    <t>dollar amount of gross income. Enter the results where indicated.</t>
  </si>
  <si>
    <t>Taxable</t>
  </si>
  <si>
    <t>* The expenses and taxable income each period as a percentage of gross income for that period.</t>
  </si>
  <si>
    <t>** The percentage change for each item from the previous period.</t>
  </si>
  <si>
    <t>Compatibility Report for New Calculator with liquidity.xls</t>
  </si>
  <si>
    <t>Run on 10/15/2015 14:47</t>
  </si>
  <si>
    <t>The following features in this workbook are not supported by earlier versions of Excel. These features may be lost or degraded when opening this workbook in an earlier version of Excel or if you save this workbook in an earlier file format.</t>
  </si>
  <si>
    <t>Significant loss of functionality</t>
  </si>
  <si>
    <t>Version</t>
  </si>
  <si>
    <t>One or more cells in this workbook contain data validation rules which refer to values on other worksheets. These data validation rules will not be saved.</t>
  </si>
  <si>
    <t>Cash Flow Analysis Calculator'!L21:L22</t>
  </si>
  <si>
    <t>Cash Flow Analysis Calculator'!F21</t>
  </si>
  <si>
    <t>Cash Flow Analysis Calculator'!F37</t>
  </si>
  <si>
    <t>Cash Flow Analysis Calculator'!L37</t>
  </si>
  <si>
    <t>Excel 97-2003</t>
  </si>
  <si>
    <t>A value must be entered in each cell to correctly calculate income.  If there is no value related to a specific cell, enter "0".</t>
  </si>
  <si>
    <t>Mortgages notes bond payable &lt; 1 year</t>
  </si>
  <si>
    <t>Comparative Analysis Calculator</t>
  </si>
  <si>
    <t>Balance Sheet</t>
  </si>
  <si>
    <t>Enter the expense income figure from each year's statement where indicated.</t>
  </si>
  <si>
    <t>Enter the taxable income figure from each year's statement where indicated.</t>
  </si>
  <si>
    <t>Liquidity Measure: Current Ratio or Quick Ratio</t>
  </si>
  <si>
    <t>Quick Ratio</t>
  </si>
  <si>
    <t xml:space="preserve">Recurring Capital Gains </t>
  </si>
  <si>
    <t>Non-Tax Portion Ongoing Coop &amp; CCC</t>
  </si>
  <si>
    <t>II.  Schedule B - Interest and Dividends</t>
  </si>
  <si>
    <t>III.  Schedule C - Sole Proprietorship</t>
  </si>
  <si>
    <t>IV.  Schedule D - Capital Gains and Losses</t>
  </si>
  <si>
    <t>V.  Schedule E - Royalties - use separate calculator for rental income analysis</t>
  </si>
  <si>
    <t>VI.  Schedule F - Profit or Loss for Farming</t>
  </si>
  <si>
    <t>VII.  Partners Share of Income - Schedule K-1 (Form 1065)</t>
  </si>
  <si>
    <t>VIII.  Partnership (Form 1065)</t>
  </si>
  <si>
    <t>X.  S-Corporation (Form 1120S)</t>
  </si>
  <si>
    <t>XI.  Corporation (Form 1120)</t>
  </si>
  <si>
    <t>If analysis shows declining income, it may not be prudent to average the income.  Consult your guidelines for assistance.</t>
  </si>
  <si>
    <t>Annualized YTD</t>
  </si>
  <si>
    <t>W-2 Income from Self Employment</t>
  </si>
  <si>
    <r>
      <t>Non-Recurring Other</t>
    </r>
    <r>
      <rPr>
        <sz val="12"/>
        <color indexed="10"/>
        <rFont val="Verdana"/>
        <family val="2"/>
      </rPr>
      <t xml:space="preserve"> (Income)</t>
    </r>
    <r>
      <rPr>
        <sz val="12"/>
        <rFont val="Verdana"/>
        <family val="2"/>
      </rPr>
      <t xml:space="preserve"> Loss</t>
    </r>
  </si>
  <si>
    <t xml:space="preserve">Non-Deductible Meals and Entertainment Exclusion                </t>
  </si>
  <si>
    <r>
      <rPr>
        <b/>
        <sz val="9"/>
        <color indexed="10"/>
        <rFont val="Verdana"/>
        <family val="2"/>
      </rPr>
      <t>*</t>
    </r>
    <r>
      <rPr>
        <sz val="9"/>
        <color indexed="10"/>
        <rFont val="Verdana"/>
        <family val="2"/>
      </rPr>
      <t xml:space="preserve"> For Rental Income Analysis, use separate calculator.</t>
    </r>
  </si>
  <si>
    <r>
      <t xml:space="preserve">Non-Recurring Other </t>
    </r>
    <r>
      <rPr>
        <sz val="12"/>
        <color indexed="10"/>
        <rFont val="Verdana"/>
        <family val="2"/>
      </rPr>
      <t>(Income)</t>
    </r>
    <r>
      <rPr>
        <sz val="12"/>
        <rFont val="Verdana"/>
        <family val="2"/>
      </rPr>
      <t xml:space="preserve"> or Loss</t>
    </r>
  </si>
  <si>
    <t>Non-Deductible Meals and Entertainment Exclusion</t>
  </si>
  <si>
    <t>IX.  Shareholders Share of Income - Schedule K-1 (Form 1120S)</t>
  </si>
  <si>
    <r>
      <t xml:space="preserve">Non-Recurring Other </t>
    </r>
    <r>
      <rPr>
        <sz val="12"/>
        <color indexed="10"/>
        <rFont val="Verdana"/>
        <family val="2"/>
      </rPr>
      <t>(Income)</t>
    </r>
    <r>
      <rPr>
        <sz val="12"/>
        <rFont val="Verdana"/>
        <family val="2"/>
      </rPr>
      <t xml:space="preserve"> Loss</t>
    </r>
  </si>
  <si>
    <t xml:space="preserve">Non-Deductible Meals and Entertainment Exclusion              </t>
  </si>
  <si>
    <r>
      <t xml:space="preserve">Non-Recurring </t>
    </r>
    <r>
      <rPr>
        <sz val="12"/>
        <color indexed="10"/>
        <rFont val="Verdana"/>
        <family val="2"/>
      </rPr>
      <t>(Gains)</t>
    </r>
    <r>
      <rPr>
        <sz val="12"/>
        <rFont val="Verdana"/>
        <family val="2"/>
      </rPr>
      <t xml:space="preserve"> Loss</t>
    </r>
  </si>
  <si>
    <r>
      <t xml:space="preserve">Non-Recurring Other </t>
    </r>
    <r>
      <rPr>
        <sz val="12"/>
        <color indexed="10"/>
        <rFont val="Verdana"/>
        <family val="2"/>
      </rPr>
      <t>(Income)</t>
    </r>
    <r>
      <rPr>
        <sz val="12"/>
        <rFont val="Verdana"/>
        <family val="2"/>
      </rPr>
      <t xml:space="preserve"> Loss                                   </t>
    </r>
  </si>
  <si>
    <t xml:space="preserve">Non-Deductible Travel and Entertainment Exclusion               </t>
  </si>
  <si>
    <t>Total Income from Tax Returns</t>
  </si>
  <si>
    <t xml:space="preserve">Monthly Income   </t>
  </si>
  <si>
    <t>Gross Income = Gross Receipts or Sales (-) Returns and Allowances; Expenses = Cost of Goods Sold (+) Total Deductions</t>
  </si>
  <si>
    <t>Schedule C = Net Profit or Loss (Sole Proprietorship); Form 1065 = Ordinary Income or Loss (Partnership);</t>
  </si>
  <si>
    <t>Form 1120 = Taxable Income (Corporation); Form 1120(S) = Taxable Income (S Corporation)</t>
  </si>
  <si>
    <t>Determine the percentage change in gross income from one year to the next by:</t>
  </si>
  <si>
    <t>Enter percentage of increase or decrease where indicated. Be sure to indicate (+) or (-).</t>
  </si>
  <si>
    <t>% Change</t>
  </si>
  <si>
    <t>Determine the percentage change in expenses from one year to the next year by:</t>
  </si>
  <si>
    <t>● dividing the dollar difference by the previous year's gross income.</t>
  </si>
  <si>
    <t>The Taxable Income trend is:</t>
  </si>
  <si>
    <t>Increasing</t>
  </si>
  <si>
    <t>Level</t>
  </si>
  <si>
    <t>Decreasing</t>
  </si>
  <si>
    <t># of Occurrences</t>
  </si>
  <si>
    <t>Most Recent Year</t>
  </si>
  <si>
    <t>Prior Year</t>
  </si>
  <si>
    <r>
      <t xml:space="preserve">Ordinary </t>
    </r>
    <r>
      <rPr>
        <sz val="12"/>
        <color indexed="10"/>
        <rFont val="Verdana"/>
        <family val="2"/>
      </rPr>
      <t>(Income)</t>
    </r>
    <r>
      <rPr>
        <sz val="12"/>
        <rFont val="Verdana"/>
        <family val="2"/>
      </rPr>
      <t xml:space="preserve"> Loss from other partnerships</t>
    </r>
  </si>
  <si>
    <t>Total Adjustments to Business Cash Flow</t>
  </si>
  <si>
    <t>Business Name</t>
  </si>
  <si>
    <t xml:space="preserve">Ownership Percentage Listed on Form 1125-E </t>
  </si>
  <si>
    <r>
      <t xml:space="preserve">Ordinary Income </t>
    </r>
    <r>
      <rPr>
        <sz val="12"/>
        <color indexed="10"/>
        <rFont val="Verdana"/>
        <family val="2"/>
      </rPr>
      <t>(Loss)</t>
    </r>
    <r>
      <rPr>
        <sz val="12"/>
        <rFont val="Verdana"/>
        <family val="2"/>
      </rPr>
      <t xml:space="preserve">, Net Rental Income </t>
    </r>
    <r>
      <rPr>
        <sz val="12"/>
        <color indexed="10"/>
        <rFont val="Verdana"/>
        <family val="2"/>
      </rPr>
      <t>(Loss)</t>
    </r>
    <r>
      <rPr>
        <sz val="12"/>
        <rFont val="Verdana"/>
        <family val="2"/>
      </rPr>
      <t xml:space="preserve"> </t>
    </r>
    <r>
      <rPr>
        <b/>
        <sz val="12"/>
        <rFont val="Verdana"/>
        <family val="2"/>
      </rPr>
      <t>OR</t>
    </r>
    <r>
      <rPr>
        <sz val="12"/>
        <rFont val="Verdana"/>
        <family val="2"/>
      </rPr>
      <t xml:space="preserve"> Distributions.              </t>
    </r>
    <r>
      <rPr>
        <b/>
        <u val="single"/>
        <sz val="12"/>
        <rFont val="Verdana"/>
        <family val="2"/>
      </rPr>
      <t xml:space="preserve">VERY IMPORTANT! </t>
    </r>
    <r>
      <rPr>
        <sz val="12"/>
        <rFont val="Verdana"/>
        <family val="2"/>
      </rPr>
      <t>Review comments before entering an amount.</t>
    </r>
  </si>
  <si>
    <t xml:space="preserve">place your curser on the red triangle </t>
  </si>
  <si>
    <t xml:space="preserve">Borrower Name  </t>
  </si>
  <si>
    <t>Comments</t>
  </si>
  <si>
    <t>Total current liabilities</t>
  </si>
  <si>
    <t>Schedule L - Current Assets</t>
  </si>
  <si>
    <t>Schedule L - Current Liabilities</t>
  </si>
  <si>
    <t>.</t>
  </si>
  <si>
    <t>Income / Gross Sales</t>
  </si>
  <si>
    <t>Cost of Goods Sold</t>
  </si>
  <si>
    <t>Total Income / Gross Profit (Loss)</t>
  </si>
  <si>
    <t>Rent</t>
  </si>
  <si>
    <t>Salary - Officer</t>
  </si>
  <si>
    <t>Insurance</t>
  </si>
  <si>
    <t xml:space="preserve">Taxes </t>
  </si>
  <si>
    <t>Other</t>
  </si>
  <si>
    <t>Business Bank Statements</t>
  </si>
  <si>
    <t>Month</t>
  </si>
  <si>
    <t>Checks/Debits</t>
  </si>
  <si>
    <t>Difference</t>
  </si>
  <si>
    <t>YTD</t>
  </si>
  <si>
    <t>Average</t>
  </si>
  <si>
    <t># months</t>
  </si>
  <si>
    <t>Ownership Percentage</t>
  </si>
  <si>
    <t>High-Level Cash Flow Analysis using YTD Profit and Loss Statement</t>
  </si>
  <si>
    <r>
      <t xml:space="preserve">Non-Recurring Other </t>
    </r>
    <r>
      <rPr>
        <sz val="12"/>
        <color indexed="10"/>
        <rFont val="Arial"/>
        <family val="2"/>
      </rPr>
      <t>(Income)</t>
    </r>
    <r>
      <rPr>
        <sz val="12"/>
        <rFont val="Arial"/>
        <family val="2"/>
      </rPr>
      <t xml:space="preserve"> Loss</t>
    </r>
  </si>
  <si>
    <t># months to determine average monthly income</t>
  </si>
  <si>
    <t>Taxes</t>
  </si>
  <si>
    <t>Deposits/Credits</t>
  </si>
  <si>
    <t>YTD - Month</t>
  </si>
  <si>
    <t xml:space="preserve">Avg # months </t>
  </si>
  <si>
    <t xml:space="preserve">
</t>
  </si>
  <si>
    <t>For instructions pertaining to each Line of the Calculator, place your cursor on the red triangle in the upper right hand corner of the cell with the Description of that Line.</t>
  </si>
  <si>
    <t>Amortization/Casualty Loss/One-Time Expense</t>
  </si>
  <si>
    <t>S Corporation Return</t>
  </si>
  <si>
    <t>For instructions pertaining to each Line of the Calculator, place your cursor on the red triangle in the upper right hand corner of the cell with the Description of that Line</t>
  </si>
  <si>
    <t>● dividing the dollar difference by the previous year's taxable income.</t>
  </si>
  <si>
    <t>YTD figure</t>
  </si>
  <si>
    <t>Total Expenses</t>
  </si>
  <si>
    <t>Salaries / Wages</t>
  </si>
  <si>
    <t>2021 Cash Flow Analysis Calculator (SAM)</t>
  </si>
  <si>
    <t>© 2021 Essent Guaranty, Inc., All rights reserved. | essent.us</t>
  </si>
  <si>
    <t>Interest Income from Self Employment</t>
  </si>
  <si>
    <t>Dividend Income from Self Employment</t>
  </si>
  <si>
    <t>Subtotal Section I</t>
  </si>
  <si>
    <t>Subtotal Section II</t>
  </si>
  <si>
    <t>Subtotal Section III</t>
  </si>
  <si>
    <t>Subtotal Section IV</t>
  </si>
  <si>
    <t>Subtotal Section VI</t>
  </si>
  <si>
    <t>Subtotal Section VII</t>
  </si>
  <si>
    <t>Subtotal Section IX</t>
  </si>
  <si>
    <r>
      <rPr>
        <b/>
        <sz val="9"/>
        <color indexed="10"/>
        <rFont val="Verdana"/>
        <family val="2"/>
      </rPr>
      <t>*</t>
    </r>
    <r>
      <rPr>
        <sz val="9"/>
        <color indexed="10"/>
        <rFont val="Verdana"/>
        <family val="2"/>
      </rPr>
      <t xml:space="preserve"> For 2-4 Family Primary Residences, utilize the "Schedule E Calculator for 2-4 Unit Primary Residences".</t>
    </r>
  </si>
  <si>
    <t xml:space="preserve">Place your curser on the red triangle </t>
  </si>
  <si>
    <r>
      <t xml:space="preserve">Ordinary Income </t>
    </r>
    <r>
      <rPr>
        <sz val="12"/>
        <color indexed="10"/>
        <rFont val="Verdana"/>
        <family val="2"/>
      </rPr>
      <t>(Loss)</t>
    </r>
    <r>
      <rPr>
        <sz val="12"/>
        <rFont val="Verdana"/>
        <family val="2"/>
      </rPr>
      <t>,</t>
    </r>
    <r>
      <rPr>
        <sz val="12"/>
        <color indexed="10"/>
        <rFont val="Verdana"/>
        <family val="2"/>
      </rPr>
      <t xml:space="preserve"> </t>
    </r>
    <r>
      <rPr>
        <sz val="12"/>
        <rFont val="Verdana"/>
        <family val="2"/>
      </rPr>
      <t>Net Rental Income</t>
    </r>
    <r>
      <rPr>
        <sz val="12"/>
        <color indexed="10"/>
        <rFont val="Verdana"/>
        <family val="2"/>
      </rPr>
      <t xml:space="preserve"> (Loss) </t>
    </r>
    <r>
      <rPr>
        <b/>
        <sz val="12"/>
        <rFont val="Verdana"/>
        <family val="2"/>
      </rPr>
      <t>OR</t>
    </r>
    <r>
      <rPr>
        <sz val="12"/>
        <rFont val="Verdana"/>
        <family val="2"/>
      </rPr>
      <t xml:space="preserve"> Distributions                </t>
    </r>
    <r>
      <rPr>
        <b/>
        <u val="single"/>
        <sz val="12"/>
        <rFont val="Verdana"/>
        <family val="2"/>
      </rPr>
      <t>VERY IMPORTANT!</t>
    </r>
    <r>
      <rPr>
        <sz val="9"/>
        <rFont val="Verdana"/>
        <family val="2"/>
      </rPr>
      <t xml:space="preserve"> </t>
    </r>
    <r>
      <rPr>
        <sz val="12"/>
        <rFont val="Verdana"/>
        <family val="2"/>
      </rPr>
      <t xml:space="preserve">Review comments before entering an amount. </t>
    </r>
  </si>
  <si>
    <t># of Months to Determine Average Monthly Income</t>
  </si>
  <si>
    <t>Applicable Income Grand Total First Year</t>
  </si>
  <si>
    <t>Applicable Income Grand Total Second Year</t>
  </si>
  <si>
    <t xml:space="preserve">Most Recent Year, if Applicable  </t>
  </si>
  <si>
    <t xml:space="preserve"># of Months   </t>
  </si>
  <si>
    <t>This Cash Flow Analysis Calculator has been designed to assist in determining qualifying income for situations in which tax return analysis is typically required. Specifically, the form can be used to analyze income for Self Employed borrowers which is defined as someone who owns 25% or more interest in a business. For complete Essent underwriting guidelines, visit essent.us. Consult your program/product guidelines to determine qualifying income eligibility.</t>
  </si>
  <si>
    <r>
      <t xml:space="preserve">Other Current Assets        </t>
    </r>
    <r>
      <rPr>
        <sz val="12"/>
        <color indexed="10"/>
        <rFont val="Verdana"/>
        <family val="2"/>
      </rPr>
      <t xml:space="preserve">  U</t>
    </r>
    <r>
      <rPr>
        <sz val="12"/>
        <color indexed="10"/>
        <rFont val="Verdana"/>
        <family val="2"/>
      </rPr>
      <t>se Caution</t>
    </r>
  </si>
  <si>
    <t>This Cash Flow Analysis Calculator has been designed to assist in determining qualifying income for situations in which tax return analysis is typically required. Specifically, the form can be used to analyze income for Self Employed borrowers whcih is defined as someone who owns 25% or more interest in a business. For complete Essent underwriting guidelines, visit essent.us. Consult your program/product guidelines to determine qualifying income eligibility.</t>
  </si>
  <si>
    <t>Income Draws from Self Employment / Guaranteed Payments to Partner (if applicable)</t>
  </si>
  <si>
    <r>
      <t xml:space="preserve">Income </t>
    </r>
    <r>
      <rPr>
        <sz val="12"/>
        <color indexed="10"/>
        <rFont val="Arial"/>
        <family val="2"/>
      </rPr>
      <t xml:space="preserve">(Loss) </t>
    </r>
    <r>
      <rPr>
        <sz val="12"/>
        <rFont val="Arial"/>
        <family val="2"/>
      </rPr>
      <t>from Business</t>
    </r>
  </si>
  <si>
    <t>Non-Cash Expenses / One-time Expense</t>
  </si>
  <si>
    <t xml:space="preserve">YTD Income Total: Line 10 + Line 21 </t>
  </si>
  <si>
    <t>Profit &amp; Loss Statement</t>
  </si>
  <si>
    <t>Expense Breakdown - Items to Consider If Needed</t>
  </si>
  <si>
    <t>Trade Notes and Accounts Receivable</t>
  </si>
  <si>
    <t>Mortgages Notes Bond Payable &lt; 1 year</t>
  </si>
  <si>
    <t>Items to Consider If Needed</t>
  </si>
  <si>
    <r>
      <t xml:space="preserve">Other Current Assets        </t>
    </r>
    <r>
      <rPr>
        <sz val="12"/>
        <color indexed="10"/>
        <rFont val="Verdana"/>
        <family val="2"/>
      </rPr>
      <t>use caution</t>
    </r>
  </si>
  <si>
    <t>Other Current Liabilities</t>
  </si>
  <si>
    <t>Total Current Liabilities</t>
  </si>
  <si>
    <t>This Calculator has been designed to assist in determining qualifying income for situations in which tax return analysis is typically required. Examples include Borrowers who have 25% or greater interest in a business, are employed by a family member, are paid commission, own rental property, receive variable income, have earnings reported on IRS Form 1099 or income that cannot otherwise be verified by an independent, knowledgeable source. For complete Essent underwriting guidelines, go to essent.us. Consult your program/product guidelines to determine qualifying income eligibility.</t>
  </si>
  <si>
    <r>
      <t xml:space="preserve">General Instructions: </t>
    </r>
    <r>
      <rPr>
        <sz val="9"/>
        <color indexed="8"/>
        <rFont val="Verdana"/>
        <family val="2"/>
      </rPr>
      <t>This form is to be used to compare the Borrower's business over a period of years. Each item is defined as follows:</t>
    </r>
  </si>
  <si>
    <r>
      <t xml:space="preserve">Calculation Instructions: </t>
    </r>
    <r>
      <rPr>
        <sz val="9"/>
        <color indexed="8"/>
        <rFont val="Verdana"/>
        <family val="2"/>
      </rPr>
      <t>Determine year-to-year trends in gross income, expenses and taxable income as described below.</t>
    </r>
  </si>
  <si>
    <t>Determine the percentage change in taxable income from one year to the next by:</t>
  </si>
  <si>
    <t>Subtotal Section V - see comment</t>
  </si>
  <si>
    <t>Mortgage Insurance is provided by Essent Guaranty, Inc.</t>
  </si>
  <si>
    <t>EGI-8627-003 (01/21)</t>
  </si>
  <si>
    <t>EGI-8627.003 (01/21)</t>
  </si>
</sst>
</file>

<file path=xl/styles.xml><?xml version="1.0" encoding="utf-8"?>
<styleSheet xmlns="http://schemas.openxmlformats.org/spreadsheetml/2006/main">
  <numFmts count="5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quot;Yes&quot;;&quot;Yes&quot;;&quot;No&quot;"/>
    <numFmt numFmtId="166" formatCode="&quot;True&quot;;&quot;True&quot;;&quot;False&quot;"/>
    <numFmt numFmtId="167" formatCode="&quot;On&quot;;&quot;On&quot;;&quot;Off&quot;"/>
    <numFmt numFmtId="168" formatCode="[$€-2]\ #,##0.00_);[Red]\([$€-2]\ #,##0.00\)"/>
    <numFmt numFmtId="169" formatCode="0.00_);[Red]\(0.00\)"/>
    <numFmt numFmtId="170" formatCode="_([$$-409]* #,##0.00_);_([$$-409]* \(#,##0.00\);_([$$-409]* &quot;-&quot;??_);_(@_)"/>
    <numFmt numFmtId="171" formatCode="[$$-409]#,##0.00_);[Red]\([$$-409]#,##0.00\)"/>
    <numFmt numFmtId="172" formatCode="0.0000000000"/>
    <numFmt numFmtId="173" formatCode="0.00000000000"/>
    <numFmt numFmtId="174" formatCode="0.000000000"/>
    <numFmt numFmtId="175" formatCode="0.00000000"/>
    <numFmt numFmtId="176" formatCode="0.0000000"/>
    <numFmt numFmtId="177" formatCode="0.000000"/>
    <numFmt numFmtId="178" formatCode="0.00000"/>
    <numFmt numFmtId="179" formatCode="0.0000"/>
    <numFmt numFmtId="180" formatCode="0.000"/>
    <numFmt numFmtId="181" formatCode="0.00000000000000%"/>
    <numFmt numFmtId="182" formatCode="0.000000000000000%"/>
    <numFmt numFmtId="183" formatCode="0.0000000000000000%"/>
    <numFmt numFmtId="184" formatCode="0.0000000000000%"/>
    <numFmt numFmtId="185" formatCode="0.000000000000%"/>
    <numFmt numFmtId="186" formatCode="0.00000000000%"/>
    <numFmt numFmtId="187" formatCode="0.0000000000%"/>
    <numFmt numFmtId="188" formatCode="0.000000000%"/>
    <numFmt numFmtId="189" formatCode="0.00000000%"/>
    <numFmt numFmtId="190" formatCode="0.0000000%"/>
    <numFmt numFmtId="191" formatCode="0.000000%"/>
    <numFmt numFmtId="192" formatCode="0.00000%"/>
    <numFmt numFmtId="193" formatCode="0.0000%"/>
    <numFmt numFmtId="194" formatCode="0.000%"/>
    <numFmt numFmtId="195" formatCode="0.0%"/>
    <numFmt numFmtId="196" formatCode="&quot;$&quot;#,##0"/>
    <numFmt numFmtId="197" formatCode="&quot;$&quot;#,##0.00;[Red]&quot;$&quot;#,##0.00"/>
    <numFmt numFmtId="198" formatCode="[$-409]h:mm:ss\ AM/PM"/>
    <numFmt numFmtId="199" formatCode="[$-409]dddd\,\ mmmm\ d\,\ yyyy"/>
    <numFmt numFmtId="200" formatCode="0.00;[Red]0.00"/>
    <numFmt numFmtId="201" formatCode="#,##0.00;[Red]#,##0.00"/>
    <numFmt numFmtId="202" formatCode="m/d/yy;@"/>
    <numFmt numFmtId="203" formatCode="[$-409]d\-mmm;@"/>
    <numFmt numFmtId="204" formatCode="[$-409]d\-mmm\-yy;@"/>
    <numFmt numFmtId="205" formatCode="[$-409]mmmm\ d\,\ yyyy;@"/>
    <numFmt numFmtId="206" formatCode="#,##0.0_);[Red]\(#,##0.0\)"/>
  </numFmts>
  <fonts count="116">
    <font>
      <sz val="10"/>
      <name val="Arial"/>
      <family val="0"/>
    </font>
    <font>
      <sz val="11"/>
      <color indexed="8"/>
      <name val="Calibri"/>
      <family val="2"/>
    </font>
    <font>
      <sz val="10"/>
      <color indexed="18"/>
      <name val="Arial"/>
      <family val="2"/>
    </font>
    <font>
      <sz val="8"/>
      <name val="Arial"/>
      <family val="2"/>
    </font>
    <font>
      <sz val="10"/>
      <color indexed="10"/>
      <name val="Arial"/>
      <family val="2"/>
    </font>
    <font>
      <b/>
      <sz val="10"/>
      <name val="Verdana"/>
      <family val="2"/>
    </font>
    <font>
      <sz val="10"/>
      <name val="Verdana"/>
      <family val="2"/>
    </font>
    <font>
      <sz val="11"/>
      <name val="Verdana"/>
      <family val="2"/>
    </font>
    <font>
      <sz val="10"/>
      <color indexed="10"/>
      <name val="Verdana"/>
      <family val="2"/>
    </font>
    <font>
      <sz val="12"/>
      <name val="Verdana"/>
      <family val="2"/>
    </font>
    <font>
      <b/>
      <sz val="11"/>
      <color indexed="9"/>
      <name val="Verdana"/>
      <family val="2"/>
    </font>
    <font>
      <sz val="12"/>
      <color indexed="9"/>
      <name val="Verdana"/>
      <family val="2"/>
    </font>
    <font>
      <sz val="12"/>
      <color indexed="10"/>
      <name val="Verdana"/>
      <family val="2"/>
    </font>
    <font>
      <b/>
      <sz val="12"/>
      <color indexed="18"/>
      <name val="Verdana"/>
      <family val="2"/>
    </font>
    <font>
      <b/>
      <sz val="12"/>
      <name val="Verdana"/>
      <family val="2"/>
    </font>
    <font>
      <sz val="12"/>
      <color indexed="23"/>
      <name val="Verdana"/>
      <family val="2"/>
    </font>
    <font>
      <b/>
      <sz val="10"/>
      <name val="Tahoma"/>
      <family val="2"/>
    </font>
    <font>
      <sz val="12"/>
      <name val="Arial"/>
      <family val="2"/>
    </font>
    <font>
      <sz val="9"/>
      <name val="Arial"/>
      <family val="2"/>
    </font>
    <font>
      <sz val="9"/>
      <color indexed="10"/>
      <name val="Verdana"/>
      <family val="2"/>
    </font>
    <font>
      <b/>
      <sz val="9"/>
      <color indexed="10"/>
      <name val="Verdana"/>
      <family val="2"/>
    </font>
    <font>
      <b/>
      <i/>
      <sz val="10"/>
      <name val="Verdana"/>
      <family val="2"/>
    </font>
    <font>
      <b/>
      <sz val="8"/>
      <name val="Tahoma"/>
      <family val="2"/>
    </font>
    <font>
      <b/>
      <u val="single"/>
      <sz val="10"/>
      <name val="Verdana"/>
      <family val="2"/>
    </font>
    <font>
      <b/>
      <sz val="12"/>
      <color indexed="56"/>
      <name val="Verdana"/>
      <family val="2"/>
    </font>
    <font>
      <sz val="12"/>
      <color indexed="56"/>
      <name val="Verdana"/>
      <family val="2"/>
    </font>
    <font>
      <sz val="10"/>
      <color indexed="56"/>
      <name val="Arial"/>
      <family val="2"/>
    </font>
    <font>
      <sz val="8"/>
      <color indexed="10"/>
      <name val="Verdana"/>
      <family val="2"/>
    </font>
    <font>
      <sz val="11"/>
      <color indexed="10"/>
      <name val="Verdana"/>
      <family val="2"/>
    </font>
    <font>
      <b/>
      <sz val="16"/>
      <color indexed="9"/>
      <name val="Arial"/>
      <family val="2"/>
    </font>
    <font>
      <sz val="9"/>
      <name val="Verdana"/>
      <family val="2"/>
    </font>
    <font>
      <b/>
      <sz val="8"/>
      <name val="Verdana"/>
      <family val="2"/>
    </font>
    <font>
      <b/>
      <sz val="20"/>
      <name val="Arial"/>
      <family val="2"/>
    </font>
    <font>
      <b/>
      <sz val="10"/>
      <name val="Arial"/>
      <family val="2"/>
    </font>
    <font>
      <b/>
      <sz val="12"/>
      <name val="Arial"/>
      <family val="2"/>
    </font>
    <font>
      <b/>
      <sz val="9"/>
      <name val="Tahoma"/>
      <family val="2"/>
    </font>
    <font>
      <b/>
      <sz val="11"/>
      <name val="Arial"/>
      <family val="2"/>
    </font>
    <font>
      <sz val="11"/>
      <color indexed="9"/>
      <name val="Verdana"/>
      <family val="2"/>
    </font>
    <font>
      <b/>
      <u val="single"/>
      <sz val="12"/>
      <name val="Verdana"/>
      <family val="2"/>
    </font>
    <font>
      <sz val="8"/>
      <name val="Verdana"/>
      <family val="2"/>
    </font>
    <font>
      <b/>
      <sz val="9"/>
      <name val="Verdana"/>
      <family val="2"/>
    </font>
    <font>
      <b/>
      <sz val="14"/>
      <name val="Arial"/>
      <family val="2"/>
    </font>
    <font>
      <b/>
      <u val="single"/>
      <sz val="10"/>
      <name val="Tahoma"/>
      <family val="2"/>
    </font>
    <font>
      <sz val="8"/>
      <name val="Segoe UI"/>
      <family val="2"/>
    </font>
    <font>
      <b/>
      <u val="single"/>
      <sz val="12"/>
      <name val="Arial"/>
      <family val="2"/>
    </font>
    <font>
      <b/>
      <sz val="8"/>
      <color indexed="8"/>
      <name val="Verdana"/>
      <family val="2"/>
    </font>
    <font>
      <sz val="8"/>
      <color indexed="8"/>
      <name val="Verdana"/>
      <family val="2"/>
    </font>
    <font>
      <b/>
      <sz val="9"/>
      <color indexed="8"/>
      <name val="Verdana"/>
      <family val="2"/>
    </font>
    <font>
      <sz val="9"/>
      <color indexed="8"/>
      <name val="Verdana"/>
      <family val="2"/>
    </font>
    <font>
      <sz val="12"/>
      <color indexed="10"/>
      <name val="Arial"/>
      <family val="2"/>
    </font>
    <font>
      <sz val="11"/>
      <name val="Tahoma"/>
      <family val="2"/>
    </font>
    <font>
      <sz val="9"/>
      <name val="Tahoma"/>
      <family val="2"/>
    </font>
    <font>
      <sz val="12"/>
      <name val="Tahoma"/>
      <family val="2"/>
    </font>
    <font>
      <b/>
      <sz val="14"/>
      <name val="Verdana"/>
      <family val="2"/>
    </font>
    <font>
      <i/>
      <sz val="9"/>
      <name val="Verdana"/>
      <family val="2"/>
    </font>
    <font>
      <sz val="12"/>
      <color indexed="56"/>
      <name val="Arial"/>
      <family val="2"/>
    </font>
    <font>
      <sz val="9"/>
      <color indexed="56"/>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39"/>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color indexed="8"/>
      <name val="Calibri"/>
      <family val="2"/>
    </font>
    <font>
      <sz val="10"/>
      <color indexed="62"/>
      <name val="Arial"/>
      <family val="2"/>
    </font>
    <font>
      <sz val="12"/>
      <color indexed="9"/>
      <name val="Arial"/>
      <family val="2"/>
    </font>
    <font>
      <b/>
      <sz val="12"/>
      <color indexed="9"/>
      <name val="Verdana"/>
      <family val="2"/>
    </font>
    <font>
      <sz val="8"/>
      <color indexed="8"/>
      <name val="Arial"/>
      <family val="2"/>
    </font>
    <font>
      <sz val="12"/>
      <color indexed="53"/>
      <name val="Verdana"/>
      <family val="2"/>
    </font>
    <font>
      <sz val="12"/>
      <color indexed="8"/>
      <name val="Verdana"/>
      <family val="2"/>
    </font>
    <font>
      <sz val="10"/>
      <color indexed="8"/>
      <name val="Verdana"/>
      <family val="2"/>
    </font>
    <font>
      <b/>
      <sz val="12"/>
      <color indexed="9"/>
      <name val="Arial"/>
      <family val="2"/>
    </font>
    <font>
      <sz val="12"/>
      <color indexed="8"/>
      <name val="Calibri"/>
      <family val="2"/>
    </font>
    <font>
      <sz val="9"/>
      <color indexed="8"/>
      <name val="Arial"/>
      <family val="2"/>
    </font>
    <font>
      <b/>
      <sz val="18"/>
      <color indexed="10"/>
      <name val="Calibri"/>
      <family val="0"/>
    </font>
    <font>
      <sz val="11"/>
      <color theme="1"/>
      <name val="Calibri"/>
      <family val="2"/>
    </font>
    <font>
      <sz val="11"/>
      <color theme="0"/>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1"/>
      <color theme="1"/>
      <name val="Calibri"/>
      <family val="2"/>
    </font>
    <font>
      <sz val="11"/>
      <color rgb="FFFF0000"/>
      <name val="Calibri"/>
      <family val="2"/>
    </font>
    <font>
      <sz val="12"/>
      <color theme="0"/>
      <name val="Verdana"/>
      <family val="2"/>
    </font>
    <font>
      <sz val="8"/>
      <color theme="1"/>
      <name val="Calibri"/>
      <family val="2"/>
    </font>
    <font>
      <sz val="10"/>
      <color rgb="FFFF0000"/>
      <name val="Verdana"/>
      <family val="2"/>
    </font>
    <font>
      <sz val="12"/>
      <color rgb="FFFF0000"/>
      <name val="Verdana"/>
      <family val="2"/>
    </font>
    <font>
      <sz val="10"/>
      <color theme="3"/>
      <name val="Arial"/>
      <family val="2"/>
    </font>
    <font>
      <sz val="12"/>
      <color theme="0"/>
      <name val="Arial"/>
      <family val="2"/>
    </font>
    <font>
      <b/>
      <sz val="12"/>
      <color theme="0"/>
      <name val="Verdana"/>
      <family val="2"/>
    </font>
    <font>
      <sz val="8"/>
      <color theme="1"/>
      <name val="Arial"/>
      <family val="2"/>
    </font>
    <font>
      <sz val="12"/>
      <color theme="9"/>
      <name val="Verdana"/>
      <family val="2"/>
    </font>
    <font>
      <sz val="8"/>
      <color theme="1"/>
      <name val="Verdana"/>
      <family val="2"/>
    </font>
    <font>
      <sz val="12"/>
      <color theme="1"/>
      <name val="Verdana"/>
      <family val="2"/>
    </font>
    <font>
      <sz val="10"/>
      <color theme="1"/>
      <name val="Verdana"/>
      <family val="2"/>
    </font>
    <font>
      <b/>
      <sz val="9"/>
      <color theme="1"/>
      <name val="Verdana"/>
      <family val="2"/>
    </font>
    <font>
      <b/>
      <sz val="12"/>
      <color theme="0"/>
      <name val="Arial"/>
      <family val="2"/>
    </font>
    <font>
      <sz val="12"/>
      <color theme="1"/>
      <name val="Calibri"/>
      <family val="2"/>
    </font>
    <font>
      <sz val="9"/>
      <color theme="1"/>
      <name val="Arial"/>
      <family val="2"/>
    </font>
    <font>
      <b/>
      <sz val="8"/>
      <name val="Arial"/>
      <family val="2"/>
    </font>
  </fonts>
  <fills count="4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theme="5" tint="0.5999900102615356"/>
        <bgColor indexed="64"/>
      </patternFill>
    </fill>
    <fill>
      <patternFill patternType="solid">
        <fgColor indexed="11"/>
        <bgColor indexed="64"/>
      </patternFill>
    </fill>
    <fill>
      <patternFill patternType="solid">
        <fgColor theme="8" tint="0.5999900102615356"/>
        <bgColor indexed="64"/>
      </patternFill>
    </fill>
    <fill>
      <patternFill patternType="solid">
        <fgColor indexed="51"/>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indexed="2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56"/>
        <bgColor indexed="64"/>
      </patternFill>
    </fill>
    <fill>
      <patternFill patternType="solid">
        <fgColor theme="0"/>
        <bgColor indexed="64"/>
      </patternFill>
    </fill>
    <fill>
      <patternFill patternType="solid">
        <fgColor rgb="FFC0C0C0"/>
        <bgColor indexed="64"/>
      </patternFill>
    </fill>
    <fill>
      <patternFill patternType="solid">
        <fgColor rgb="FFFFFF00"/>
        <bgColor indexed="64"/>
      </patternFill>
    </fill>
    <fill>
      <patternFill patternType="solid">
        <fgColor indexed="9"/>
        <bgColor indexed="64"/>
      </patternFill>
    </fill>
    <fill>
      <patternFill patternType="solid">
        <fgColor rgb="FF003366"/>
        <bgColor indexed="64"/>
      </patternFill>
    </fill>
    <fill>
      <patternFill patternType="solid">
        <fgColor theme="4" tint="0.7999799847602844"/>
        <bgColor indexed="64"/>
      </patternFill>
    </fill>
    <fill>
      <patternFill patternType="solid">
        <fgColor rgb="FFFFDD71"/>
        <bgColor indexed="64"/>
      </patternFill>
    </fill>
    <fill>
      <patternFill patternType="solid">
        <fgColor rgb="FF002060"/>
        <bgColor indexed="64"/>
      </patternFill>
    </fill>
    <fill>
      <patternFill patternType="solid">
        <fgColor theme="9" tint="0.5999600291252136"/>
        <bgColor indexed="64"/>
      </patternFill>
    </fill>
  </fills>
  <borders count="6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62"/>
      </top>
      <bottom style="double">
        <color indexed="62"/>
      </bottom>
    </border>
    <border>
      <left/>
      <right style="medium">
        <color indexed="18"/>
      </right>
      <top/>
      <bottom/>
    </border>
    <border>
      <left style="medium">
        <color indexed="18"/>
      </left>
      <right style="medium">
        <color indexed="18"/>
      </right>
      <top/>
      <bottom/>
    </border>
    <border>
      <left/>
      <right/>
      <top/>
      <bottom style="thin"/>
    </border>
    <border>
      <left style="medium">
        <color indexed="18"/>
      </left>
      <right>
        <color indexed="63"/>
      </right>
      <top/>
      <bottom/>
    </border>
    <border>
      <left style="thin"/>
      <right style="thin"/>
      <top style="thin"/>
      <bottom style="thin"/>
    </border>
    <border>
      <left style="medium">
        <color indexed="8"/>
      </left>
      <right>
        <color indexed="63"/>
      </right>
      <top style="medium">
        <color indexed="8"/>
      </top>
      <bottom>
        <color indexed="63"/>
      </bottom>
    </border>
    <border>
      <left>
        <color indexed="63"/>
      </left>
      <right>
        <color indexed="63"/>
      </right>
      <top style="medium">
        <color indexed="8"/>
      </top>
      <bottom>
        <color indexed="63"/>
      </bottom>
    </border>
    <border>
      <left style="medium">
        <color indexed="8"/>
      </left>
      <right>
        <color indexed="63"/>
      </right>
      <top>
        <color indexed="63"/>
      </top>
      <bottom>
        <color indexed="63"/>
      </bottom>
    </border>
    <border>
      <left style="medium">
        <color indexed="8"/>
      </left>
      <right>
        <color indexed="63"/>
      </right>
      <top>
        <color indexed="63"/>
      </top>
      <bottom style="medium">
        <color indexed="8"/>
      </bottom>
    </border>
    <border>
      <left>
        <color indexed="63"/>
      </left>
      <right>
        <color indexed="63"/>
      </right>
      <top>
        <color indexed="63"/>
      </top>
      <bottom style="medium">
        <color indexed="8"/>
      </bottom>
    </border>
    <border>
      <left>
        <color indexed="63"/>
      </left>
      <right style="medium">
        <color indexed="8"/>
      </right>
      <top style="medium">
        <color indexed="8"/>
      </top>
      <bottom>
        <color indexed="63"/>
      </bottom>
    </border>
    <border>
      <left>
        <color indexed="63"/>
      </left>
      <right style="medium">
        <color indexed="8"/>
      </right>
      <top>
        <color indexed="63"/>
      </top>
      <bottom>
        <color indexed="63"/>
      </bottom>
    </border>
    <border>
      <left>
        <color indexed="63"/>
      </left>
      <right style="medium">
        <color indexed="8"/>
      </right>
      <top>
        <color indexed="63"/>
      </top>
      <bottom style="medium">
        <color indexed="8"/>
      </bottom>
    </border>
    <border>
      <left style="medium"/>
      <right style="medium"/>
      <top style="medium"/>
      <bottom style="medium"/>
    </border>
    <border>
      <left>
        <color indexed="63"/>
      </left>
      <right style="thin"/>
      <top>
        <color indexed="63"/>
      </top>
      <bottom>
        <color indexed="63"/>
      </bottom>
    </border>
    <border>
      <left>
        <color indexed="63"/>
      </left>
      <right>
        <color indexed="63"/>
      </right>
      <top style="thin">
        <color theme="0"/>
      </top>
      <bottom>
        <color indexed="63"/>
      </bottom>
    </border>
    <border>
      <left>
        <color indexed="63"/>
      </left>
      <right style="thin"/>
      <top style="thin">
        <color theme="0"/>
      </top>
      <bottom>
        <color indexed="63"/>
      </bottom>
    </border>
    <border>
      <left style="thin"/>
      <right>
        <color indexed="63"/>
      </right>
      <top style="thin"/>
      <bottom>
        <color indexed="63"/>
      </bottom>
    </border>
    <border>
      <left style="thin"/>
      <right>
        <color indexed="63"/>
      </right>
      <top>
        <color indexed="63"/>
      </top>
      <bottom>
        <color indexed="63"/>
      </bottom>
    </border>
    <border>
      <left style="thin"/>
      <right>
        <color indexed="63"/>
      </right>
      <top style="thin">
        <color theme="0"/>
      </top>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style="medium"/>
      <right style="thin"/>
      <top style="medium"/>
      <bottom style="mediu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medium">
        <color rgb="FF000080"/>
      </left>
      <right>
        <color indexed="63"/>
      </right>
      <top>
        <color indexed="63"/>
      </top>
      <bottom>
        <color indexed="63"/>
      </bottom>
    </border>
    <border>
      <left>
        <color indexed="63"/>
      </left>
      <right style="medium">
        <color rgb="FF000080"/>
      </right>
      <top>
        <color indexed="63"/>
      </top>
      <bottom>
        <color indexed="63"/>
      </bottom>
    </border>
    <border>
      <left style="medium">
        <color rgb="FF000080"/>
      </left>
      <right>
        <color indexed="63"/>
      </right>
      <top>
        <color indexed="63"/>
      </top>
      <bottom style="medium">
        <color rgb="FF000080"/>
      </bottom>
    </border>
    <border>
      <left>
        <color indexed="63"/>
      </left>
      <right>
        <color indexed="63"/>
      </right>
      <top>
        <color indexed="63"/>
      </top>
      <bottom style="medium">
        <color rgb="FF000080"/>
      </bottom>
    </border>
    <border>
      <left>
        <color indexed="63"/>
      </left>
      <right style="medium">
        <color rgb="FF000080"/>
      </right>
      <top>
        <color indexed="63"/>
      </top>
      <bottom style="medium">
        <color rgb="FF000080"/>
      </bottom>
    </border>
    <border>
      <left>
        <color indexed="63"/>
      </left>
      <right>
        <color indexed="63"/>
      </right>
      <top style="medium">
        <color indexed="18"/>
      </top>
      <bottom style="double">
        <color indexed="18"/>
      </bottom>
    </border>
    <border>
      <left style="medium">
        <color rgb="FF000080"/>
      </left>
      <right>
        <color indexed="63"/>
      </right>
      <top style="medium">
        <color rgb="FF000080"/>
      </top>
      <bottom>
        <color indexed="63"/>
      </bottom>
    </border>
    <border>
      <left/>
      <right/>
      <top style="medium">
        <color rgb="FF000080"/>
      </top>
      <bottom/>
    </border>
    <border>
      <left>
        <color indexed="63"/>
      </left>
      <right style="medium">
        <color rgb="FF000080"/>
      </right>
      <top style="medium">
        <color rgb="FF000080"/>
      </top>
      <bottom>
        <color indexed="63"/>
      </bottom>
    </border>
    <border>
      <left>
        <color indexed="63"/>
      </left>
      <right>
        <color indexed="63"/>
      </right>
      <top>
        <color indexed="63"/>
      </top>
      <bottom style="double">
        <color indexed="18"/>
      </bottom>
    </border>
    <border>
      <left style="medium">
        <color indexed="18"/>
      </left>
      <right/>
      <top style="medium">
        <color indexed="18"/>
      </top>
      <bottom style="medium">
        <color indexed="18"/>
      </bottom>
    </border>
    <border>
      <left/>
      <right style="medium">
        <color indexed="18"/>
      </right>
      <top style="medium">
        <color indexed="18"/>
      </top>
      <bottom style="medium">
        <color indexed="18"/>
      </bottom>
    </border>
    <border>
      <left style="medium">
        <color rgb="FF000090"/>
      </left>
      <right/>
      <top style="medium">
        <color rgb="FF000090"/>
      </top>
      <bottom style="medium">
        <color rgb="FF000090"/>
      </bottom>
    </border>
    <border>
      <left/>
      <right style="medium">
        <color rgb="FF000090"/>
      </right>
      <top style="medium">
        <color rgb="FF000090"/>
      </top>
      <bottom style="medium">
        <color rgb="FF000090"/>
      </bottom>
    </border>
    <border>
      <left style="medium">
        <color rgb="FF000090"/>
      </left>
      <right/>
      <top style="medium">
        <color rgb="FF000090"/>
      </top>
      <bottom>
        <color indexed="63"/>
      </bottom>
    </border>
    <border>
      <left/>
      <right style="medium">
        <color rgb="FF000090"/>
      </right>
      <top style="medium">
        <color rgb="FF000090"/>
      </top>
      <bottom>
        <color indexed="63"/>
      </bottom>
    </border>
    <border>
      <left/>
      <right/>
      <top style="medium">
        <color indexed="18"/>
      </top>
      <bottom/>
    </border>
    <border>
      <left style="medium">
        <color indexed="32"/>
      </left>
      <right/>
      <top style="medium">
        <color indexed="32"/>
      </top>
      <bottom style="medium">
        <color indexed="32"/>
      </bottom>
    </border>
    <border>
      <left/>
      <right style="medium">
        <color indexed="32"/>
      </right>
      <top style="medium">
        <color indexed="32"/>
      </top>
      <bottom style="medium">
        <color indexed="32"/>
      </bottom>
    </border>
    <border>
      <left/>
      <right/>
      <top style="medium">
        <color indexed="32"/>
      </top>
      <bottom/>
    </border>
    <border>
      <left style="medium">
        <color rgb="FF000080"/>
      </left>
      <right/>
      <top style="medium">
        <color rgb="FF000080"/>
      </top>
      <bottom style="medium">
        <color rgb="FF000080"/>
      </bottom>
    </border>
    <border>
      <left>
        <color indexed="63"/>
      </left>
      <right>
        <color indexed="63"/>
      </right>
      <top style="medium">
        <color rgb="FF000080"/>
      </top>
      <bottom style="medium">
        <color rgb="FF000080"/>
      </bottom>
    </border>
    <border>
      <left/>
      <right style="medium">
        <color rgb="FF000080"/>
      </right>
      <top style="medium">
        <color rgb="FF000080"/>
      </top>
      <bottom style="medium">
        <color rgb="FF000080"/>
      </bottom>
    </border>
    <border>
      <left>
        <color indexed="63"/>
      </left>
      <right style="thin"/>
      <top>
        <color indexed="63"/>
      </top>
      <bottom style="thin"/>
    </border>
    <border>
      <left/>
      <right/>
      <top style="thin"/>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86" fillId="2" borderId="0" applyNumberFormat="0" applyBorder="0" applyAlignment="0" applyProtection="0"/>
    <xf numFmtId="0" fontId="86" fillId="3" borderId="0" applyNumberFormat="0" applyBorder="0" applyAlignment="0" applyProtection="0"/>
    <xf numFmtId="0" fontId="86" fillId="4" borderId="0" applyNumberFormat="0" applyBorder="0" applyAlignment="0" applyProtection="0"/>
    <xf numFmtId="0" fontId="86" fillId="5" borderId="0" applyNumberFormat="0" applyBorder="0" applyAlignment="0" applyProtection="0"/>
    <xf numFmtId="0" fontId="86" fillId="6" borderId="0" applyNumberFormat="0" applyBorder="0" applyAlignment="0" applyProtection="0"/>
    <xf numFmtId="0" fontId="86" fillId="7" borderId="0" applyNumberFormat="0" applyBorder="0" applyAlignment="0" applyProtection="0"/>
    <xf numFmtId="0" fontId="86" fillId="8" borderId="0" applyNumberFormat="0" applyBorder="0" applyAlignment="0" applyProtection="0"/>
    <xf numFmtId="0" fontId="86" fillId="9" borderId="0" applyNumberFormat="0" applyBorder="0" applyAlignment="0" applyProtection="0"/>
    <xf numFmtId="0" fontId="86" fillId="10" borderId="0" applyNumberFormat="0" applyBorder="0" applyAlignment="0" applyProtection="0"/>
    <xf numFmtId="0" fontId="86" fillId="5" borderId="0" applyNumberFormat="0" applyBorder="0" applyAlignment="0" applyProtection="0"/>
    <xf numFmtId="0" fontId="86" fillId="11" borderId="0" applyNumberFormat="0" applyBorder="0" applyAlignment="0" applyProtection="0"/>
    <xf numFmtId="0" fontId="86" fillId="12" borderId="0" applyNumberFormat="0" applyBorder="0" applyAlignment="0" applyProtection="0"/>
    <xf numFmtId="0" fontId="87" fillId="13" borderId="0" applyNumberFormat="0" applyBorder="0" applyAlignment="0" applyProtection="0"/>
    <xf numFmtId="0" fontId="87" fillId="14" borderId="0" applyNumberFormat="0" applyBorder="0" applyAlignment="0" applyProtection="0"/>
    <xf numFmtId="0" fontId="87" fillId="10" borderId="0" applyNumberFormat="0" applyBorder="0" applyAlignment="0" applyProtection="0"/>
    <xf numFmtId="0" fontId="87" fillId="15" borderId="0" applyNumberFormat="0" applyBorder="0" applyAlignment="0" applyProtection="0"/>
    <xf numFmtId="0" fontId="87" fillId="16" borderId="0" applyNumberFormat="0" applyBorder="0" applyAlignment="0" applyProtection="0"/>
    <xf numFmtId="0" fontId="87" fillId="17" borderId="0" applyNumberFormat="0" applyBorder="0" applyAlignment="0" applyProtection="0"/>
    <xf numFmtId="0" fontId="87" fillId="18" borderId="0" applyNumberFormat="0" applyBorder="0" applyAlignment="0" applyProtection="0"/>
    <xf numFmtId="0" fontId="87" fillId="19" borderId="0" applyNumberFormat="0" applyBorder="0" applyAlignment="0" applyProtection="0"/>
    <xf numFmtId="0" fontId="87" fillId="20" borderId="0" applyNumberFormat="0" applyBorder="0" applyAlignment="0" applyProtection="0"/>
    <xf numFmtId="0" fontId="87" fillId="15" borderId="0" applyNumberFormat="0" applyBorder="0" applyAlignment="0" applyProtection="0"/>
    <xf numFmtId="0" fontId="87" fillId="21" borderId="0" applyNumberFormat="0" applyBorder="0" applyAlignment="0" applyProtection="0"/>
    <xf numFmtId="0" fontId="87" fillId="22" borderId="0" applyNumberFormat="0" applyBorder="0" applyAlignment="0" applyProtection="0"/>
    <xf numFmtId="0" fontId="58" fillId="23" borderId="0" applyNumberFormat="0" applyBorder="0" applyAlignment="0" applyProtection="0"/>
    <xf numFmtId="0" fontId="88" fillId="24" borderId="1" applyNumberFormat="0" applyAlignment="0" applyProtection="0"/>
    <xf numFmtId="0" fontId="89" fillId="25"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0" fillId="0" borderId="0" applyNumberFormat="0" applyFill="0" applyBorder="0" applyAlignment="0" applyProtection="0"/>
    <xf numFmtId="0" fontId="91" fillId="26" borderId="0" applyNumberFormat="0" applyBorder="0" applyAlignment="0" applyProtection="0"/>
    <xf numFmtId="0" fontId="63" fillId="0" borderId="3" applyNumberFormat="0" applyFill="0" applyAlignment="0" applyProtection="0"/>
    <xf numFmtId="0" fontId="64" fillId="0" borderId="4" applyNumberFormat="0" applyFill="0" applyAlignment="0" applyProtection="0"/>
    <xf numFmtId="0" fontId="65" fillId="0" borderId="5" applyNumberFormat="0" applyFill="0" applyAlignment="0" applyProtection="0"/>
    <xf numFmtId="0" fontId="65" fillId="0" borderId="0" applyNumberFormat="0" applyFill="0" applyBorder="0" applyAlignment="0" applyProtection="0"/>
    <xf numFmtId="0" fontId="92" fillId="0" borderId="0" applyNumberFormat="0" applyFill="0" applyBorder="0" applyAlignment="0" applyProtection="0"/>
    <xf numFmtId="0" fontId="93" fillId="27" borderId="1" applyNumberFormat="0" applyAlignment="0" applyProtection="0"/>
    <xf numFmtId="0" fontId="94" fillId="0" borderId="6" applyNumberFormat="0" applyFill="0" applyAlignment="0" applyProtection="0"/>
    <xf numFmtId="0" fontId="95" fillId="28" borderId="0" applyNumberFormat="0" applyBorder="0" applyAlignment="0" applyProtection="0"/>
    <xf numFmtId="0" fontId="0" fillId="0" borderId="0">
      <alignment/>
      <protection/>
    </xf>
    <xf numFmtId="0" fontId="0" fillId="29" borderId="7" applyNumberFormat="0" applyFont="0" applyAlignment="0" applyProtection="0"/>
    <xf numFmtId="0" fontId="96" fillId="24"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71" fillId="0" borderId="0" applyNumberFormat="0" applyFill="0" applyBorder="0" applyAlignment="0" applyProtection="0"/>
    <xf numFmtId="0" fontId="97" fillId="0" borderId="9" applyNumberFormat="0" applyFill="0" applyAlignment="0" applyProtection="0"/>
    <xf numFmtId="0" fontId="98" fillId="0" borderId="0" applyNumberFormat="0" applyFill="0" applyBorder="0" applyAlignment="0" applyProtection="0"/>
  </cellStyleXfs>
  <cellXfs count="429">
    <xf numFmtId="0" fontId="0" fillId="0" borderId="0" xfId="0" applyAlignment="1">
      <alignment/>
    </xf>
    <xf numFmtId="0" fontId="2" fillId="0" borderId="0" xfId="0" applyFont="1" applyAlignment="1">
      <alignment/>
    </xf>
    <xf numFmtId="0" fontId="0" fillId="0" borderId="0" xfId="0" applyAlignment="1">
      <alignment horizontal="right"/>
    </xf>
    <xf numFmtId="0" fontId="0" fillId="0" borderId="0" xfId="0" applyAlignment="1">
      <alignment horizontal="left"/>
    </xf>
    <xf numFmtId="0" fontId="0" fillId="0" borderId="0" xfId="0" applyFill="1" applyAlignment="1">
      <alignment/>
    </xf>
    <xf numFmtId="0" fontId="4" fillId="0" borderId="0" xfId="0" applyFont="1" applyAlignment="1">
      <alignment/>
    </xf>
    <xf numFmtId="0" fontId="2" fillId="0" borderId="0" xfId="0" applyFont="1" applyFill="1" applyAlignment="1">
      <alignment/>
    </xf>
    <xf numFmtId="0" fontId="0" fillId="0" borderId="0" xfId="0" applyFill="1" applyAlignment="1">
      <alignment horizontal="right"/>
    </xf>
    <xf numFmtId="0" fontId="0" fillId="0" borderId="0" xfId="0" applyFill="1" applyAlignment="1">
      <alignment horizontal="left"/>
    </xf>
    <xf numFmtId="0" fontId="4" fillId="0" borderId="0" xfId="0" applyFont="1" applyFill="1" applyAlignment="1">
      <alignment/>
    </xf>
    <xf numFmtId="0" fontId="6" fillId="0" borderId="0" xfId="0" applyFont="1" applyFill="1" applyAlignment="1">
      <alignment/>
    </xf>
    <xf numFmtId="0" fontId="6" fillId="0" borderId="0" xfId="0" applyFont="1" applyAlignment="1">
      <alignment/>
    </xf>
    <xf numFmtId="0" fontId="6" fillId="0" borderId="0" xfId="0" applyFont="1" applyAlignment="1">
      <alignment horizontal="right"/>
    </xf>
    <xf numFmtId="0" fontId="7" fillId="0" borderId="0" xfId="0" applyFont="1" applyFill="1" applyAlignment="1">
      <alignment/>
    </xf>
    <xf numFmtId="0" fontId="7" fillId="0" borderId="0" xfId="0" applyFont="1" applyAlignment="1">
      <alignment/>
    </xf>
    <xf numFmtId="0" fontId="9" fillId="0" borderId="0" xfId="0" applyFont="1" applyFill="1" applyAlignment="1">
      <alignment/>
    </xf>
    <xf numFmtId="0" fontId="6" fillId="0" borderId="0" xfId="0" applyFont="1" applyAlignment="1">
      <alignment horizontal="left"/>
    </xf>
    <xf numFmtId="0" fontId="8" fillId="0" borderId="0" xfId="0" applyFont="1" applyAlignment="1">
      <alignment/>
    </xf>
    <xf numFmtId="0" fontId="9" fillId="0" borderId="0" xfId="0" applyFont="1" applyAlignment="1">
      <alignment horizontal="right"/>
    </xf>
    <xf numFmtId="0" fontId="9" fillId="0" borderId="0" xfId="0" applyFont="1" applyAlignment="1">
      <alignment/>
    </xf>
    <xf numFmtId="0" fontId="9" fillId="0" borderId="0" xfId="0" applyFont="1" applyAlignment="1">
      <alignment/>
    </xf>
    <xf numFmtId="0" fontId="9" fillId="0" borderId="0" xfId="0" applyFont="1" applyAlignment="1" applyProtection="1">
      <alignment horizontal="left"/>
      <protection locked="0"/>
    </xf>
    <xf numFmtId="0" fontId="9" fillId="0" borderId="0" xfId="0" applyFont="1" applyAlignment="1" applyProtection="1">
      <alignment horizontal="left"/>
      <protection/>
    </xf>
    <xf numFmtId="0" fontId="12" fillId="0" borderId="0" xfId="0" applyFont="1" applyAlignment="1">
      <alignment/>
    </xf>
    <xf numFmtId="8" fontId="9" fillId="0" borderId="10" xfId="42" applyNumberFormat="1" applyFont="1" applyBorder="1" applyAlignment="1" applyProtection="1">
      <alignment horizontal="left"/>
      <protection/>
    </xf>
    <xf numFmtId="0" fontId="12" fillId="0" borderId="0" xfId="0" applyFont="1" applyAlignment="1">
      <alignment horizontal="right"/>
    </xf>
    <xf numFmtId="8" fontId="9" fillId="0" borderId="0" xfId="42" applyNumberFormat="1" applyFont="1" applyBorder="1" applyAlignment="1" applyProtection="1">
      <alignment horizontal="left"/>
      <protection/>
    </xf>
    <xf numFmtId="40" fontId="9" fillId="0" borderId="0" xfId="0" applyNumberFormat="1" applyFont="1" applyAlignment="1">
      <alignment/>
    </xf>
    <xf numFmtId="40" fontId="9" fillId="0" borderId="0" xfId="0" applyNumberFormat="1" applyFont="1" applyBorder="1" applyAlignment="1" applyProtection="1">
      <alignment horizontal="left"/>
      <protection/>
    </xf>
    <xf numFmtId="8" fontId="9" fillId="0" borderId="11" xfId="0" applyNumberFormat="1" applyFont="1" applyBorder="1" applyAlignment="1" applyProtection="1">
      <alignment horizontal="left"/>
      <protection/>
    </xf>
    <xf numFmtId="0" fontId="12" fillId="0" borderId="0" xfId="0" applyFont="1" applyFill="1" applyAlignment="1">
      <alignment horizontal="right"/>
    </xf>
    <xf numFmtId="8" fontId="9" fillId="0" borderId="0" xfId="0" applyNumberFormat="1" applyFont="1" applyBorder="1" applyAlignment="1" applyProtection="1">
      <alignment horizontal="left"/>
      <protection/>
    </xf>
    <xf numFmtId="0" fontId="9" fillId="0" borderId="0" xfId="0" applyFont="1" applyAlignment="1">
      <alignment horizontal="left"/>
    </xf>
    <xf numFmtId="8" fontId="9" fillId="0" borderId="0" xfId="0" applyNumberFormat="1" applyFont="1" applyAlignment="1">
      <alignment/>
    </xf>
    <xf numFmtId="8" fontId="9" fillId="0" borderId="0" xfId="0" applyNumberFormat="1" applyFont="1" applyFill="1" applyBorder="1" applyAlignment="1" applyProtection="1">
      <alignment horizontal="left"/>
      <protection/>
    </xf>
    <xf numFmtId="8" fontId="9" fillId="0" borderId="0" xfId="0" applyNumberFormat="1" applyFont="1" applyFill="1" applyBorder="1" applyAlignment="1" applyProtection="1">
      <alignment/>
      <protection locked="0"/>
    </xf>
    <xf numFmtId="0" fontId="14" fillId="24" borderId="0" xfId="0" applyFont="1" applyFill="1" applyAlignment="1">
      <alignment/>
    </xf>
    <xf numFmtId="40" fontId="9" fillId="0" borderId="0" xfId="0" applyNumberFormat="1" applyFont="1" applyAlignment="1" applyProtection="1">
      <alignment horizontal="left"/>
      <protection/>
    </xf>
    <xf numFmtId="40" fontId="9" fillId="0" borderId="0" xfId="0" applyNumberFormat="1" applyFont="1" applyAlignment="1">
      <alignment horizontal="left"/>
    </xf>
    <xf numFmtId="0" fontId="9" fillId="0" borderId="0" xfId="0" applyFont="1" applyFill="1" applyAlignment="1" applyProtection="1">
      <alignment/>
      <protection/>
    </xf>
    <xf numFmtId="0" fontId="9" fillId="0" borderId="0" xfId="0" applyFont="1" applyAlignment="1" applyProtection="1">
      <alignment/>
      <protection/>
    </xf>
    <xf numFmtId="0" fontId="9" fillId="0" borderId="0" xfId="0" applyFont="1" applyAlignment="1" applyProtection="1">
      <alignment horizontal="right"/>
      <protection/>
    </xf>
    <xf numFmtId="8" fontId="15" fillId="0" borderId="0" xfId="0" applyNumberFormat="1" applyFont="1" applyAlignment="1" applyProtection="1">
      <alignment/>
      <protection/>
    </xf>
    <xf numFmtId="0" fontId="12" fillId="0" borderId="0" xfId="0" applyFont="1" applyAlignment="1" applyProtection="1">
      <alignment/>
      <protection/>
    </xf>
    <xf numFmtId="8" fontId="9" fillId="0" borderId="0" xfId="0" applyNumberFormat="1" applyFont="1" applyAlignment="1" applyProtection="1">
      <alignment/>
      <protection locked="0"/>
    </xf>
    <xf numFmtId="0" fontId="9" fillId="0" borderId="0" xfId="0" applyFont="1" applyBorder="1" applyAlignment="1" applyProtection="1">
      <alignment horizontal="left"/>
      <protection locked="0"/>
    </xf>
    <xf numFmtId="0" fontId="9" fillId="0" borderId="0" xfId="0" applyFont="1" applyBorder="1" applyAlignment="1">
      <alignment/>
    </xf>
    <xf numFmtId="164" fontId="9" fillId="0" borderId="0" xfId="0" applyNumberFormat="1" applyFont="1" applyBorder="1" applyAlignment="1" applyProtection="1">
      <alignment horizontal="left"/>
      <protection locked="0"/>
    </xf>
    <xf numFmtId="164" fontId="15" fillId="0" borderId="0" xfId="0" applyNumberFormat="1" applyFont="1" applyAlignment="1">
      <alignment horizontal="left"/>
    </xf>
    <xf numFmtId="164" fontId="15" fillId="0" borderId="0" xfId="0" applyNumberFormat="1" applyFont="1" applyBorder="1" applyAlignment="1">
      <alignment horizontal="center"/>
    </xf>
    <xf numFmtId="0" fontId="9" fillId="0" borderId="0" xfId="0" applyFont="1" applyAlignment="1" applyProtection="1">
      <alignment/>
      <protection locked="0"/>
    </xf>
    <xf numFmtId="0" fontId="24" fillId="0" borderId="0" xfId="0" applyFont="1" applyAlignment="1">
      <alignment horizontal="right"/>
    </xf>
    <xf numFmtId="0" fontId="25" fillId="0" borderId="0" xfId="0" applyFont="1" applyAlignment="1">
      <alignment horizontal="right"/>
    </xf>
    <xf numFmtId="0" fontId="24" fillId="0" borderId="0" xfId="0" applyFont="1" applyAlignment="1" applyProtection="1">
      <alignment horizontal="right"/>
      <protection/>
    </xf>
    <xf numFmtId="0" fontId="26" fillId="0" borderId="0" xfId="0" applyFont="1" applyFill="1" applyAlignment="1">
      <alignment horizontal="right"/>
    </xf>
    <xf numFmtId="0" fontId="26" fillId="0" borderId="0" xfId="0" applyFont="1" applyAlignment="1">
      <alignment horizontal="right"/>
    </xf>
    <xf numFmtId="0" fontId="0" fillId="0" borderId="0" xfId="0" applyFill="1" applyBorder="1" applyAlignment="1">
      <alignment/>
    </xf>
    <xf numFmtId="0" fontId="27" fillId="0" borderId="0" xfId="0" applyFont="1" applyAlignment="1">
      <alignment/>
    </xf>
    <xf numFmtId="0" fontId="28" fillId="0" borderId="0" xfId="0" applyFont="1" applyAlignment="1">
      <alignment horizontal="right"/>
    </xf>
    <xf numFmtId="0" fontId="17" fillId="0" borderId="0" xfId="0" applyFont="1" applyAlignment="1">
      <alignment horizontal="left"/>
    </xf>
    <xf numFmtId="0" fontId="12" fillId="0" borderId="0" xfId="0" applyFont="1" applyAlignment="1">
      <alignment/>
    </xf>
    <xf numFmtId="49" fontId="9" fillId="0" borderId="12" xfId="0" applyNumberFormat="1" applyFont="1" applyBorder="1" applyAlignment="1" applyProtection="1">
      <alignment horizontal="center"/>
      <protection locked="0"/>
    </xf>
    <xf numFmtId="0" fontId="9" fillId="0" borderId="0" xfId="0" applyNumberFormat="1" applyFont="1" applyFill="1" applyAlignment="1">
      <alignment/>
    </xf>
    <xf numFmtId="0" fontId="12" fillId="0" borderId="0" xfId="0" applyFont="1" applyFill="1" applyAlignment="1">
      <alignment/>
    </xf>
    <xf numFmtId="0" fontId="9" fillId="24" borderId="0" xfId="0" applyFont="1" applyFill="1" applyAlignment="1">
      <alignment horizontal="left"/>
    </xf>
    <xf numFmtId="40" fontId="9" fillId="24" borderId="0" xfId="0" applyNumberFormat="1" applyFont="1" applyFill="1" applyBorder="1" applyAlignment="1" applyProtection="1">
      <alignment horizontal="left"/>
      <protection/>
    </xf>
    <xf numFmtId="40" fontId="9" fillId="24" borderId="0" xfId="0" applyNumberFormat="1" applyFont="1" applyFill="1" applyBorder="1" applyAlignment="1">
      <alignment horizontal="left"/>
    </xf>
    <xf numFmtId="0" fontId="24" fillId="24" borderId="0" xfId="0" applyFont="1" applyFill="1" applyAlignment="1">
      <alignment horizontal="left"/>
    </xf>
    <xf numFmtId="0" fontId="9" fillId="24" borderId="0" xfId="0" applyFont="1" applyFill="1" applyAlignment="1">
      <alignment/>
    </xf>
    <xf numFmtId="0" fontId="9" fillId="24" borderId="0" xfId="0" applyFont="1" applyFill="1" applyAlignment="1">
      <alignment horizontal="right"/>
    </xf>
    <xf numFmtId="40" fontId="9" fillId="24" borderId="0" xfId="0" applyNumberFormat="1" applyFont="1" applyFill="1" applyAlignment="1">
      <alignment/>
    </xf>
    <xf numFmtId="0" fontId="24" fillId="24" borderId="0" xfId="0" applyFont="1" applyFill="1" applyAlignment="1">
      <alignment/>
    </xf>
    <xf numFmtId="0" fontId="13" fillId="24" borderId="0" xfId="0" applyFont="1" applyFill="1" applyAlignment="1">
      <alignment/>
    </xf>
    <xf numFmtId="40" fontId="9" fillId="24" borderId="0" xfId="0" applyNumberFormat="1" applyFont="1" applyFill="1" applyAlignment="1">
      <alignment horizontal="left"/>
    </xf>
    <xf numFmtId="0" fontId="11" fillId="30" borderId="0" xfId="0" applyFont="1" applyFill="1" applyAlignment="1">
      <alignment horizontal="left"/>
    </xf>
    <xf numFmtId="0" fontId="0" fillId="0" borderId="0" xfId="0" applyAlignment="1">
      <alignment/>
    </xf>
    <xf numFmtId="0" fontId="99" fillId="31" borderId="0" xfId="0" applyFont="1" applyFill="1" applyAlignment="1">
      <alignment/>
    </xf>
    <xf numFmtId="40" fontId="30" fillId="24" borderId="0" xfId="0" applyNumberFormat="1" applyFont="1" applyFill="1" applyAlignment="1">
      <alignment/>
    </xf>
    <xf numFmtId="0" fontId="18" fillId="0" borderId="0" xfId="0" applyFont="1" applyFill="1" applyAlignment="1">
      <alignment/>
    </xf>
    <xf numFmtId="0" fontId="30" fillId="31" borderId="0" xfId="0" applyFont="1" applyFill="1" applyAlignment="1">
      <alignment horizontal="right"/>
    </xf>
    <xf numFmtId="40" fontId="30" fillId="31" borderId="0" xfId="0" applyNumberFormat="1" applyFont="1" applyFill="1" applyAlignment="1">
      <alignment horizontal="left"/>
    </xf>
    <xf numFmtId="40" fontId="30" fillId="31" borderId="0" xfId="0" applyNumberFormat="1" applyFont="1" applyFill="1" applyAlignment="1">
      <alignment/>
    </xf>
    <xf numFmtId="40" fontId="30" fillId="31" borderId="0" xfId="0" applyNumberFormat="1" applyFont="1" applyFill="1" applyAlignment="1">
      <alignment/>
    </xf>
    <xf numFmtId="0" fontId="9" fillId="0" borderId="0" xfId="0" applyFont="1" applyAlignment="1">
      <alignment horizontal="left" wrapText="1"/>
    </xf>
    <xf numFmtId="0" fontId="24" fillId="0" borderId="0" xfId="0" applyFont="1" applyAlignment="1">
      <alignment horizontal="right" vertical="top"/>
    </xf>
    <xf numFmtId="8" fontId="9" fillId="0" borderId="13" xfId="60" applyNumberFormat="1" applyFont="1" applyBorder="1" applyAlignment="1" applyProtection="1">
      <alignment horizontal="left"/>
      <protection/>
    </xf>
    <xf numFmtId="8" fontId="9" fillId="0" borderId="0" xfId="60" applyNumberFormat="1" applyFont="1" applyFill="1" applyBorder="1" applyAlignment="1" applyProtection="1">
      <alignment horizontal="left"/>
      <protection/>
    </xf>
    <xf numFmtId="0" fontId="26" fillId="24" borderId="0" xfId="0" applyFont="1" applyFill="1" applyAlignment="1">
      <alignment/>
    </xf>
    <xf numFmtId="8" fontId="9" fillId="0" borderId="13" xfId="42" applyNumberFormat="1" applyFont="1" applyBorder="1" applyAlignment="1" applyProtection="1">
      <alignment horizontal="left"/>
      <protection/>
    </xf>
    <xf numFmtId="8" fontId="9" fillId="0" borderId="13" xfId="0" applyNumberFormat="1" applyFont="1" applyBorder="1" applyAlignment="1" applyProtection="1">
      <alignment horizontal="left"/>
      <protection/>
    </xf>
    <xf numFmtId="8" fontId="9" fillId="0" borderId="13" xfId="0" applyNumberFormat="1" applyFont="1" applyFill="1" applyBorder="1" applyAlignment="1" applyProtection="1">
      <alignment horizontal="left"/>
      <protection/>
    </xf>
    <xf numFmtId="8" fontId="12" fillId="0" borderId="13" xfId="0" applyNumberFormat="1" applyFont="1" applyBorder="1" applyAlignment="1" applyProtection="1">
      <alignment horizontal="left"/>
      <protection/>
    </xf>
    <xf numFmtId="0" fontId="12" fillId="0" borderId="0" xfId="0" applyFont="1" applyBorder="1" applyAlignment="1">
      <alignment horizontal="right"/>
    </xf>
    <xf numFmtId="0" fontId="12" fillId="0" borderId="0" xfId="0" applyFont="1" applyBorder="1" applyAlignment="1">
      <alignment horizontal="right"/>
    </xf>
    <xf numFmtId="0" fontId="9" fillId="0" borderId="0" xfId="0" applyFont="1" applyBorder="1" applyAlignment="1">
      <alignment horizontal="right"/>
    </xf>
    <xf numFmtId="0" fontId="31" fillId="32" borderId="14" xfId="0" applyFont="1" applyFill="1" applyBorder="1" applyAlignment="1">
      <alignment horizontal="right"/>
    </xf>
    <xf numFmtId="0" fontId="31" fillId="32" borderId="14" xfId="0" applyFont="1" applyFill="1" applyBorder="1" applyAlignment="1">
      <alignment horizontal="center"/>
    </xf>
    <xf numFmtId="0" fontId="99" fillId="24" borderId="0" xfId="0" applyFont="1" applyFill="1" applyAlignment="1">
      <alignment horizontal="right"/>
    </xf>
    <xf numFmtId="40" fontId="99" fillId="24" borderId="0" xfId="0" applyNumberFormat="1" applyFont="1" applyFill="1" applyBorder="1" applyAlignment="1" applyProtection="1">
      <alignment horizontal="left"/>
      <protection/>
    </xf>
    <xf numFmtId="40" fontId="99" fillId="24" borderId="0" xfId="0" applyNumberFormat="1" applyFont="1" applyFill="1" applyBorder="1" applyAlignment="1">
      <alignment horizontal="left"/>
    </xf>
    <xf numFmtId="8" fontId="9" fillId="0" borderId="10" xfId="0" applyNumberFormat="1" applyFont="1" applyBorder="1" applyAlignment="1" applyProtection="1">
      <alignment horizontal="left"/>
      <protection/>
    </xf>
    <xf numFmtId="8" fontId="12" fillId="0" borderId="13" xfId="0" applyNumberFormat="1" applyFont="1" applyBorder="1" applyAlignment="1" applyProtection="1">
      <alignment horizontal="left"/>
      <protection/>
    </xf>
    <xf numFmtId="8" fontId="12" fillId="0" borderId="10" xfId="0" applyNumberFormat="1" applyFont="1" applyBorder="1" applyAlignment="1" applyProtection="1">
      <alignment horizontal="left"/>
      <protection/>
    </xf>
    <xf numFmtId="8" fontId="12" fillId="0" borderId="10" xfId="0" applyNumberFormat="1" applyFont="1" applyBorder="1" applyAlignment="1" applyProtection="1">
      <alignment horizontal="left"/>
      <protection/>
    </xf>
    <xf numFmtId="8" fontId="9" fillId="0" borderId="10" xfId="0" applyNumberFormat="1" applyFont="1" applyFill="1" applyBorder="1" applyAlignment="1" applyProtection="1">
      <alignment horizontal="left"/>
      <protection/>
    </xf>
    <xf numFmtId="8" fontId="9" fillId="0" borderId="10" xfId="60" applyNumberFormat="1" applyFont="1" applyBorder="1" applyAlignment="1" applyProtection="1">
      <alignment horizontal="left"/>
      <protection/>
    </xf>
    <xf numFmtId="0" fontId="9" fillId="0" borderId="0" xfId="0" applyFont="1" applyFill="1" applyBorder="1" applyAlignment="1">
      <alignment/>
    </xf>
    <xf numFmtId="40" fontId="9" fillId="24" borderId="0" xfId="0" applyNumberFormat="1" applyFont="1" applyFill="1" applyAlignment="1">
      <alignment/>
    </xf>
    <xf numFmtId="8" fontId="12" fillId="0" borderId="10" xfId="0" applyNumberFormat="1" applyFont="1" applyFill="1" applyBorder="1" applyAlignment="1" applyProtection="1">
      <alignment horizontal="left"/>
      <protection/>
    </xf>
    <xf numFmtId="8" fontId="12" fillId="0" borderId="13" xfId="0" applyNumberFormat="1" applyFont="1" applyFill="1" applyBorder="1" applyAlignment="1" applyProtection="1">
      <alignment horizontal="left"/>
      <protection/>
    </xf>
    <xf numFmtId="0" fontId="99" fillId="0" borderId="0" xfId="0" applyFont="1" applyFill="1" applyAlignment="1">
      <alignment/>
    </xf>
    <xf numFmtId="3" fontId="9" fillId="0" borderId="14" xfId="57" applyNumberFormat="1" applyFont="1" applyBorder="1" applyAlignment="1" applyProtection="1">
      <alignment horizontal="center"/>
      <protection locked="0"/>
    </xf>
    <xf numFmtId="0" fontId="9" fillId="0" borderId="14" xfId="57" applyFont="1" applyBorder="1" applyAlignment="1" applyProtection="1">
      <alignment horizontal="center"/>
      <protection locked="0"/>
    </xf>
    <xf numFmtId="0" fontId="24" fillId="31" borderId="0" xfId="0" applyFont="1" applyFill="1" applyAlignment="1">
      <alignment horizontal="right" vertical="top"/>
    </xf>
    <xf numFmtId="0" fontId="24" fillId="31" borderId="0" xfId="0" applyFont="1" applyFill="1" applyAlignment="1">
      <alignment horizontal="right"/>
    </xf>
    <xf numFmtId="0" fontId="28" fillId="31" borderId="0" xfId="0" applyFont="1" applyFill="1" applyAlignment="1">
      <alignment horizontal="right"/>
    </xf>
    <xf numFmtId="0" fontId="9" fillId="31" borderId="0" xfId="0" applyFont="1" applyFill="1" applyBorder="1" applyAlignment="1">
      <alignment horizontal="right"/>
    </xf>
    <xf numFmtId="0" fontId="9" fillId="31" borderId="0" xfId="0" applyFont="1" applyFill="1" applyBorder="1" applyAlignment="1">
      <alignment vertical="top" wrapText="1"/>
    </xf>
    <xf numFmtId="0" fontId="9" fillId="31" borderId="0" xfId="0" applyFont="1" applyFill="1" applyBorder="1" applyAlignment="1">
      <alignment vertical="top"/>
    </xf>
    <xf numFmtId="0" fontId="9" fillId="31" borderId="0" xfId="0" applyFont="1" applyFill="1" applyAlignment="1">
      <alignment vertical="top" wrapText="1"/>
    </xf>
    <xf numFmtId="0" fontId="0" fillId="0" borderId="0" xfId="0" applyBorder="1" applyAlignment="1">
      <alignment/>
    </xf>
    <xf numFmtId="0" fontId="100" fillId="0" borderId="0" xfId="0" applyFont="1" applyAlignment="1">
      <alignment horizontal="center"/>
    </xf>
    <xf numFmtId="0" fontId="33" fillId="0" borderId="0" xfId="0" applyNumberFormat="1" applyFont="1" applyAlignment="1">
      <alignment vertical="top" wrapText="1"/>
    </xf>
    <xf numFmtId="0" fontId="0" fillId="0" borderId="0" xfId="0" applyNumberFormat="1" applyAlignment="1">
      <alignment vertical="top" wrapText="1"/>
    </xf>
    <xf numFmtId="0" fontId="0" fillId="0" borderId="15" xfId="0" applyNumberFormat="1" applyBorder="1" applyAlignment="1">
      <alignment vertical="top" wrapText="1"/>
    </xf>
    <xf numFmtId="0" fontId="0" fillId="0" borderId="16" xfId="0" applyNumberFormat="1" applyBorder="1" applyAlignment="1">
      <alignment vertical="top" wrapText="1"/>
    </xf>
    <xf numFmtId="0" fontId="0" fillId="0" borderId="17" xfId="0" applyNumberFormat="1" applyBorder="1" applyAlignment="1">
      <alignment vertical="top" wrapText="1"/>
    </xf>
    <xf numFmtId="0" fontId="0" fillId="0" borderId="18" xfId="0" applyNumberFormat="1" applyBorder="1" applyAlignment="1">
      <alignment vertical="top" wrapText="1"/>
    </xf>
    <xf numFmtId="0" fontId="0" fillId="0" borderId="19" xfId="0" applyNumberFormat="1" applyBorder="1" applyAlignment="1">
      <alignment vertical="top" wrapText="1"/>
    </xf>
    <xf numFmtId="0" fontId="33" fillId="0" borderId="0" xfId="0" applyNumberFormat="1" applyFont="1" applyAlignment="1">
      <alignment horizontal="center" vertical="top" wrapText="1"/>
    </xf>
    <xf numFmtId="0" fontId="0" fillId="0" borderId="0" xfId="0" applyNumberFormat="1" applyAlignment="1">
      <alignment horizontal="center" vertical="top" wrapText="1"/>
    </xf>
    <xf numFmtId="0" fontId="0" fillId="0" borderId="16" xfId="0" applyNumberFormat="1" applyBorder="1" applyAlignment="1">
      <alignment horizontal="center" vertical="top" wrapText="1"/>
    </xf>
    <xf numFmtId="0" fontId="0" fillId="0" borderId="20" xfId="0" applyNumberFormat="1" applyBorder="1" applyAlignment="1">
      <alignment horizontal="center" vertical="top" wrapText="1"/>
    </xf>
    <xf numFmtId="0" fontId="92" fillId="0" borderId="0" xfId="53" applyNumberFormat="1" applyAlignment="1" quotePrefix="1">
      <alignment horizontal="center" vertical="top" wrapText="1"/>
    </xf>
    <xf numFmtId="0" fontId="0" fillId="0" borderId="21" xfId="0" applyNumberFormat="1" applyBorder="1" applyAlignment="1">
      <alignment horizontal="center" vertical="top" wrapText="1"/>
    </xf>
    <xf numFmtId="0" fontId="0" fillId="0" borderId="19" xfId="0" applyNumberFormat="1" applyBorder="1" applyAlignment="1">
      <alignment horizontal="center" vertical="top" wrapText="1"/>
    </xf>
    <xf numFmtId="0" fontId="92" fillId="0" borderId="19" xfId="53" applyNumberFormat="1" applyBorder="1" applyAlignment="1" quotePrefix="1">
      <alignment horizontal="center" vertical="top" wrapText="1"/>
    </xf>
    <xf numFmtId="0" fontId="0" fillId="0" borderId="22" xfId="0" applyNumberFormat="1" applyBorder="1" applyAlignment="1">
      <alignment horizontal="center" vertical="top" wrapText="1"/>
    </xf>
    <xf numFmtId="0" fontId="101" fillId="0" borderId="0" xfId="0" applyFont="1" applyAlignment="1">
      <alignment horizontal="left" vertical="top" wrapText="1"/>
    </xf>
    <xf numFmtId="0" fontId="9" fillId="33" borderId="0" xfId="0" applyFont="1" applyFill="1" applyAlignment="1">
      <alignment vertical="top" wrapText="1"/>
    </xf>
    <xf numFmtId="0" fontId="9" fillId="33" borderId="0" xfId="0" applyFont="1" applyFill="1" applyBorder="1" applyAlignment="1">
      <alignment horizontal="left" vertical="top" wrapText="1"/>
    </xf>
    <xf numFmtId="0" fontId="102" fillId="0" borderId="0" xfId="0" applyFont="1" applyFill="1" applyAlignment="1">
      <alignment/>
    </xf>
    <xf numFmtId="0" fontId="9" fillId="0" borderId="0" xfId="0" applyFont="1" applyFill="1" applyBorder="1" applyAlignment="1">
      <alignment horizontal="right"/>
    </xf>
    <xf numFmtId="0" fontId="9" fillId="0" borderId="0" xfId="0" applyFont="1" applyAlignment="1">
      <alignment vertical="top" wrapText="1"/>
    </xf>
    <xf numFmtId="0" fontId="36" fillId="0" borderId="0" xfId="0" applyNumberFormat="1" applyFont="1" applyAlignment="1">
      <alignment vertical="top" wrapText="1"/>
    </xf>
    <xf numFmtId="0" fontId="0" fillId="34" borderId="0" xfId="0" applyFont="1" applyFill="1" applyAlignment="1">
      <alignment horizontal="left" vertical="center" wrapText="1"/>
    </xf>
    <xf numFmtId="0" fontId="0" fillId="34" borderId="0" xfId="0" applyFont="1" applyFill="1" applyAlignment="1">
      <alignment wrapText="1"/>
    </xf>
    <xf numFmtId="0" fontId="39" fillId="31" borderId="0" xfId="0" applyFont="1" applyFill="1" applyBorder="1" applyAlignment="1">
      <alignment wrapText="1"/>
    </xf>
    <xf numFmtId="0" fontId="39" fillId="31" borderId="0" xfId="0" applyFont="1" applyFill="1" applyAlignment="1">
      <alignment wrapText="1"/>
    </xf>
    <xf numFmtId="0" fontId="33" fillId="34" borderId="0" xfId="0" applyFont="1" applyFill="1" applyAlignment="1">
      <alignment vertical="center" wrapText="1"/>
    </xf>
    <xf numFmtId="0" fontId="103" fillId="0" borderId="0" xfId="0" applyFont="1" applyBorder="1" applyAlignment="1">
      <alignment horizontal="right"/>
    </xf>
    <xf numFmtId="0" fontId="24" fillId="31" borderId="0" xfId="0" applyFont="1" applyFill="1" applyAlignment="1">
      <alignment horizontal="left"/>
    </xf>
    <xf numFmtId="0" fontId="17" fillId="0" borderId="0" xfId="0" applyFont="1" applyAlignment="1">
      <alignment/>
    </xf>
    <xf numFmtId="0" fontId="104" fillId="0" borderId="0" xfId="0" applyFont="1" applyFill="1" applyAlignment="1">
      <alignment horizontal="right"/>
    </xf>
    <xf numFmtId="0" fontId="17" fillId="0" borderId="0" xfId="0" applyFont="1" applyAlignment="1">
      <alignment horizontal="left" vertical="top"/>
    </xf>
    <xf numFmtId="0" fontId="105" fillId="35" borderId="0" xfId="0" applyFont="1" applyFill="1" applyAlignment="1">
      <alignment horizontal="left" vertical="top" wrapText="1"/>
    </xf>
    <xf numFmtId="0" fontId="105" fillId="35" borderId="0" xfId="0" applyFont="1" applyFill="1" applyAlignment="1">
      <alignment horizontal="right"/>
    </xf>
    <xf numFmtId="0" fontId="9" fillId="0" borderId="0" xfId="0" applyFont="1" applyAlignment="1">
      <alignment horizontal="left" vertical="top"/>
    </xf>
    <xf numFmtId="0" fontId="9" fillId="0" borderId="23" xfId="0" applyFont="1" applyBorder="1" applyAlignment="1" applyProtection="1">
      <alignment/>
      <protection locked="0"/>
    </xf>
    <xf numFmtId="0" fontId="14" fillId="0" borderId="0" xfId="0" applyFont="1" applyAlignment="1">
      <alignment/>
    </xf>
    <xf numFmtId="8" fontId="9" fillId="0" borderId="14" xfId="0" applyNumberFormat="1" applyFont="1" applyBorder="1" applyAlignment="1" applyProtection="1">
      <alignment/>
      <protection locked="0"/>
    </xf>
    <xf numFmtId="10" fontId="9" fillId="31" borderId="0" xfId="0" applyNumberFormat="1" applyFont="1" applyFill="1" applyAlignment="1">
      <alignment/>
    </xf>
    <xf numFmtId="8" fontId="9" fillId="36" borderId="0" xfId="0" applyNumberFormat="1" applyFont="1" applyFill="1" applyBorder="1" applyAlignment="1">
      <alignment/>
    </xf>
    <xf numFmtId="8" fontId="9" fillId="36" borderId="0" xfId="0" applyNumberFormat="1" applyFont="1" applyFill="1" applyAlignment="1">
      <alignment/>
    </xf>
    <xf numFmtId="40" fontId="9" fillId="31" borderId="0" xfId="0" applyNumberFormat="1" applyFont="1" applyFill="1" applyAlignment="1">
      <alignment/>
    </xf>
    <xf numFmtId="0" fontId="105" fillId="35" borderId="0" xfId="0" applyFont="1" applyFill="1" applyAlignment="1">
      <alignment/>
    </xf>
    <xf numFmtId="2" fontId="14" fillId="36" borderId="24" xfId="0" applyNumberFormat="1" applyFont="1" applyFill="1" applyBorder="1" applyAlignment="1">
      <alignment/>
    </xf>
    <xf numFmtId="0" fontId="105" fillId="35" borderId="25" xfId="0" applyFont="1" applyFill="1" applyBorder="1" applyAlignment="1">
      <alignment/>
    </xf>
    <xf numFmtId="2" fontId="14" fillId="36" borderId="26" xfId="0" applyNumberFormat="1" applyFont="1" applyFill="1" applyBorder="1" applyAlignment="1">
      <alignment/>
    </xf>
    <xf numFmtId="0" fontId="0" fillId="0" borderId="0" xfId="0" applyFont="1" applyFill="1" applyAlignment="1">
      <alignment/>
    </xf>
    <xf numFmtId="0" fontId="0" fillId="34" borderId="0" xfId="0" applyFont="1" applyFill="1" applyAlignment="1">
      <alignment/>
    </xf>
    <xf numFmtId="0" fontId="3" fillId="0" borderId="0" xfId="0" applyFont="1" applyFill="1" applyAlignment="1">
      <alignment/>
    </xf>
    <xf numFmtId="0" fontId="3" fillId="0" borderId="0" xfId="0" applyFont="1" applyFill="1" applyAlignment="1">
      <alignment horizontal="right"/>
    </xf>
    <xf numFmtId="0" fontId="3" fillId="0" borderId="0" xfId="0" applyFont="1" applyFill="1" applyAlignment="1">
      <alignment horizontal="left"/>
    </xf>
    <xf numFmtId="0" fontId="44" fillId="0" borderId="0" xfId="0" applyFont="1" applyAlignment="1">
      <alignment/>
    </xf>
    <xf numFmtId="0" fontId="0" fillId="0" borderId="0" xfId="0" applyFont="1" applyAlignment="1">
      <alignment/>
    </xf>
    <xf numFmtId="0" fontId="3" fillId="0" borderId="0" xfId="0" applyFont="1" applyAlignment="1">
      <alignment/>
    </xf>
    <xf numFmtId="0" fontId="0" fillId="31" borderId="0" xfId="0" applyFont="1" applyFill="1" applyBorder="1" applyAlignment="1" applyProtection="1">
      <alignment/>
      <protection locked="0"/>
    </xf>
    <xf numFmtId="0" fontId="0" fillId="31" borderId="0" xfId="0" applyFill="1" applyBorder="1" applyAlignment="1" applyProtection="1">
      <alignment/>
      <protection locked="0"/>
    </xf>
    <xf numFmtId="0" fontId="100" fillId="31" borderId="0" xfId="0" applyFont="1" applyFill="1" applyBorder="1" applyAlignment="1" applyProtection="1">
      <alignment/>
      <protection locked="0"/>
    </xf>
    <xf numFmtId="0" fontId="3" fillId="0" borderId="0" xfId="0" applyFont="1" applyAlignment="1">
      <alignment horizontal="left"/>
    </xf>
    <xf numFmtId="0" fontId="106" fillId="0" borderId="0" xfId="0" applyFont="1" applyAlignment="1">
      <alignment horizontal="center"/>
    </xf>
    <xf numFmtId="0" fontId="100" fillId="31" borderId="0" xfId="0" applyFont="1" applyFill="1" applyAlignment="1">
      <alignment horizontal="center"/>
    </xf>
    <xf numFmtId="0" fontId="0" fillId="0" borderId="0" xfId="0" applyFont="1" applyFill="1" applyAlignment="1">
      <alignment horizontal="right"/>
    </xf>
    <xf numFmtId="8" fontId="15" fillId="0" borderId="0" xfId="0" applyNumberFormat="1" applyFont="1" applyAlignment="1" applyProtection="1">
      <alignment/>
      <protection locked="0"/>
    </xf>
    <xf numFmtId="0" fontId="99" fillId="0" borderId="0" xfId="0" applyFont="1" applyAlignment="1" applyProtection="1">
      <alignment horizontal="left"/>
      <protection locked="0"/>
    </xf>
    <xf numFmtId="0" fontId="99" fillId="0" borderId="0" xfId="0" applyFont="1" applyFill="1" applyAlignment="1" applyProtection="1">
      <alignment/>
      <protection locked="0"/>
    </xf>
    <xf numFmtId="0" fontId="99" fillId="0" borderId="0" xfId="0" applyNumberFormat="1" applyFont="1" applyFill="1" applyAlignment="1">
      <alignment/>
    </xf>
    <xf numFmtId="0" fontId="107" fillId="0" borderId="0" xfId="0" applyFont="1" applyFill="1" applyAlignment="1">
      <alignment/>
    </xf>
    <xf numFmtId="8" fontId="102" fillId="0" borderId="14" xfId="0" applyNumberFormat="1" applyFont="1" applyBorder="1" applyAlignment="1" applyProtection="1">
      <alignment/>
      <protection locked="0"/>
    </xf>
    <xf numFmtId="0" fontId="3" fillId="0" borderId="0" xfId="0" applyFont="1" applyAlignment="1">
      <alignment horizontal="center"/>
    </xf>
    <xf numFmtId="0" fontId="17" fillId="0" borderId="0" xfId="0" applyFont="1" applyAlignment="1">
      <alignment horizontal="center"/>
    </xf>
    <xf numFmtId="0" fontId="9" fillId="0" borderId="24" xfId="0" applyFont="1" applyBorder="1" applyAlignment="1">
      <alignment horizontal="center"/>
    </xf>
    <xf numFmtId="0" fontId="105" fillId="35" borderId="27" xfId="0" applyFont="1" applyFill="1" applyBorder="1" applyAlignment="1">
      <alignment horizontal="left" vertical="top" wrapText="1"/>
    </xf>
    <xf numFmtId="0" fontId="17" fillId="0" borderId="28" xfId="0" applyFont="1" applyBorder="1" applyAlignment="1">
      <alignment/>
    </xf>
    <xf numFmtId="0" fontId="44" fillId="0" borderId="28" xfId="0" applyFont="1" applyBorder="1" applyAlignment="1">
      <alignment/>
    </xf>
    <xf numFmtId="0" fontId="9" fillId="0" borderId="28" xfId="0" applyFont="1" applyBorder="1" applyAlignment="1">
      <alignment/>
    </xf>
    <xf numFmtId="0" fontId="9" fillId="0" borderId="28" xfId="0" applyFont="1" applyBorder="1" applyAlignment="1">
      <alignment horizontal="right"/>
    </xf>
    <xf numFmtId="0" fontId="14" fillId="0" borderId="28" xfId="0" applyFont="1" applyBorder="1" applyAlignment="1">
      <alignment/>
    </xf>
    <xf numFmtId="0" fontId="105" fillId="35" borderId="28" xfId="0" applyFont="1" applyFill="1" applyBorder="1" applyAlignment="1">
      <alignment/>
    </xf>
    <xf numFmtId="0" fontId="105" fillId="35" borderId="29" xfId="0" applyFont="1" applyFill="1" applyBorder="1" applyAlignment="1">
      <alignment/>
    </xf>
    <xf numFmtId="0" fontId="105" fillId="35" borderId="30" xfId="0" applyFont="1" applyFill="1" applyBorder="1" applyAlignment="1">
      <alignment horizontal="left" vertical="top" wrapText="1"/>
    </xf>
    <xf numFmtId="0" fontId="17" fillId="0" borderId="0" xfId="0" applyFont="1" applyBorder="1" applyAlignment="1">
      <alignment/>
    </xf>
    <xf numFmtId="0" fontId="9" fillId="0" borderId="0" xfId="0" applyFont="1" applyBorder="1" applyAlignment="1">
      <alignment horizontal="center"/>
    </xf>
    <xf numFmtId="0" fontId="34" fillId="0" borderId="28" xfId="0" applyFont="1" applyBorder="1" applyAlignment="1">
      <alignment horizontal="left" indent="1"/>
    </xf>
    <xf numFmtId="0" fontId="34" fillId="0" borderId="0" xfId="0" applyFont="1" applyBorder="1" applyAlignment="1">
      <alignment horizontal="left" indent="1"/>
    </xf>
    <xf numFmtId="0" fontId="9" fillId="0" borderId="28" xfId="0" applyFont="1" applyBorder="1" applyAlignment="1">
      <alignment horizontal="left" indent="2"/>
    </xf>
    <xf numFmtId="0" fontId="9" fillId="0" borderId="0" xfId="0" applyFont="1" applyBorder="1" applyAlignment="1">
      <alignment horizontal="left" indent="2"/>
    </xf>
    <xf numFmtId="0" fontId="9" fillId="0" borderId="28" xfId="0" applyFont="1" applyBorder="1" applyAlignment="1">
      <alignment horizontal="left" indent="3"/>
    </xf>
    <xf numFmtId="0" fontId="9" fillId="0" borderId="0" xfId="0" applyNumberFormat="1" applyFont="1" applyBorder="1" applyAlignment="1">
      <alignment horizontal="center"/>
    </xf>
    <xf numFmtId="0" fontId="17" fillId="0" borderId="0" xfId="0" applyFont="1" applyBorder="1" applyAlignment="1">
      <alignment horizontal="center"/>
    </xf>
    <xf numFmtId="0" fontId="17" fillId="0" borderId="12" xfId="0" applyFont="1" applyBorder="1" applyAlignment="1">
      <alignment horizontal="center"/>
    </xf>
    <xf numFmtId="0" fontId="17" fillId="0" borderId="31" xfId="0" applyFont="1" applyBorder="1" applyAlignment="1">
      <alignment horizontal="center"/>
    </xf>
    <xf numFmtId="8" fontId="9" fillId="36" borderId="14" xfId="0" applyNumberFormat="1" applyFont="1" applyFill="1" applyBorder="1" applyAlignment="1" applyProtection="1">
      <alignment/>
      <protection/>
    </xf>
    <xf numFmtId="8" fontId="102" fillId="36" borderId="14" xfId="0" applyNumberFormat="1" applyFont="1" applyFill="1" applyBorder="1" applyAlignment="1" applyProtection="1">
      <alignment horizontal="right"/>
      <protection/>
    </xf>
    <xf numFmtId="8" fontId="9" fillId="36" borderId="14" xfId="0" applyNumberFormat="1" applyFont="1" applyFill="1" applyBorder="1" applyAlignment="1" applyProtection="1">
      <alignment horizontal="right"/>
      <protection/>
    </xf>
    <xf numFmtId="0" fontId="105" fillId="35" borderId="30" xfId="0" applyFont="1" applyFill="1" applyBorder="1" applyAlignment="1">
      <alignment horizontal="center" vertical="center"/>
    </xf>
    <xf numFmtId="14" fontId="9" fillId="0" borderId="23" xfId="0" applyNumberFormat="1" applyFont="1" applyBorder="1" applyAlignment="1" applyProtection="1">
      <alignment horizontal="center"/>
      <protection locked="0"/>
    </xf>
    <xf numFmtId="0" fontId="105" fillId="35" borderId="0" xfId="0" applyFont="1" applyFill="1" applyBorder="1" applyAlignment="1" applyProtection="1">
      <alignment vertical="center" wrapText="1"/>
      <protection/>
    </xf>
    <xf numFmtId="0" fontId="105" fillId="35" borderId="28" xfId="0" applyFont="1" applyFill="1" applyBorder="1" applyAlignment="1" applyProtection="1">
      <alignment horizontal="center" vertical="center" wrapText="1"/>
      <protection/>
    </xf>
    <xf numFmtId="0" fontId="6" fillId="0" borderId="0" xfId="0" applyFont="1" applyBorder="1" applyAlignment="1">
      <alignment/>
    </xf>
    <xf numFmtId="0" fontId="46" fillId="0" borderId="0" xfId="57" applyFont="1" applyFill="1" applyAlignment="1">
      <alignment vertical="top"/>
      <protection/>
    </xf>
    <xf numFmtId="0" fontId="46" fillId="0" borderId="0" xfId="57" applyFont="1" applyFill="1" applyAlignment="1">
      <alignment horizontal="left" vertical="top"/>
      <protection/>
    </xf>
    <xf numFmtId="0" fontId="47" fillId="0" borderId="0" xfId="57" applyFont="1" applyFill="1" applyAlignment="1">
      <alignment vertical="top"/>
      <protection/>
    </xf>
    <xf numFmtId="0" fontId="45" fillId="0" borderId="0" xfId="57" applyFont="1" applyFill="1" applyAlignment="1">
      <alignment vertical="center"/>
      <protection/>
    </xf>
    <xf numFmtId="0" fontId="108" fillId="0" borderId="0" xfId="0" applyFont="1" applyAlignment="1">
      <alignment/>
    </xf>
    <xf numFmtId="0" fontId="45" fillId="0" borderId="0" xfId="57" applyFont="1" applyFill="1" applyAlignment="1">
      <alignment horizontal="center" vertical="center"/>
      <protection/>
    </xf>
    <xf numFmtId="0" fontId="31" fillId="0" borderId="0" xfId="0" applyFont="1" applyAlignment="1">
      <alignment horizontal="center" vertical="center"/>
    </xf>
    <xf numFmtId="0" fontId="109" fillId="37" borderId="12" xfId="0" applyFont="1" applyFill="1" applyBorder="1" applyAlignment="1" applyProtection="1">
      <alignment/>
      <protection locked="0"/>
    </xf>
    <xf numFmtId="0" fontId="108" fillId="0" borderId="0" xfId="0" applyFont="1" applyBorder="1" applyAlignment="1">
      <alignment/>
    </xf>
    <xf numFmtId="0" fontId="108" fillId="0" borderId="0" xfId="0" applyFont="1" applyAlignment="1">
      <alignment horizontal="right"/>
    </xf>
    <xf numFmtId="0" fontId="110" fillId="0" borderId="14" xfId="0" applyFont="1" applyBorder="1" applyAlignment="1">
      <alignment horizontal="left"/>
    </xf>
    <xf numFmtId="6" fontId="109" fillId="37" borderId="14" xfId="0" applyNumberFormat="1" applyFont="1" applyFill="1" applyBorder="1" applyAlignment="1" applyProtection="1">
      <alignment/>
      <protection locked="0"/>
    </xf>
    <xf numFmtId="9" fontId="109" fillId="36" borderId="12" xfId="0" applyNumberFormat="1" applyFont="1" applyFill="1" applyBorder="1" applyAlignment="1">
      <alignment/>
    </xf>
    <xf numFmtId="10" fontId="109" fillId="36" borderId="12" xfId="0" applyNumberFormat="1" applyFont="1" applyFill="1" applyBorder="1" applyAlignment="1">
      <alignment/>
    </xf>
    <xf numFmtId="0" fontId="47" fillId="0" borderId="0" xfId="57" applyFont="1" applyFill="1" applyAlignment="1">
      <alignment horizontal="left" vertical="top"/>
      <protection/>
    </xf>
    <xf numFmtId="0" fontId="45" fillId="0" borderId="0" xfId="57" applyFont="1" applyFill="1" applyAlignment="1">
      <alignment horizontal="left" vertical="center"/>
      <protection/>
    </xf>
    <xf numFmtId="196" fontId="109" fillId="37" borderId="14" xfId="0" applyNumberFormat="1" applyFont="1" applyFill="1" applyBorder="1" applyAlignment="1" applyProtection="1">
      <alignment/>
      <protection locked="0"/>
    </xf>
    <xf numFmtId="0" fontId="9" fillId="37" borderId="12" xfId="0" applyFont="1" applyFill="1" applyBorder="1" applyAlignment="1" applyProtection="1">
      <alignment horizontal="center"/>
      <protection locked="0"/>
    </xf>
    <xf numFmtId="0" fontId="108" fillId="0" borderId="0" xfId="0" applyFont="1" applyAlignment="1">
      <alignment horizontal="center"/>
    </xf>
    <xf numFmtId="0" fontId="109" fillId="37" borderId="12" xfId="0" applyFont="1" applyFill="1" applyBorder="1" applyAlignment="1" applyProtection="1">
      <alignment horizontal="center"/>
      <protection locked="0"/>
    </xf>
    <xf numFmtId="0" fontId="6" fillId="31" borderId="0" xfId="0" applyFont="1" applyFill="1" applyBorder="1" applyAlignment="1" applyProtection="1">
      <alignment/>
      <protection locked="0"/>
    </xf>
    <xf numFmtId="0" fontId="108" fillId="31" borderId="0" xfId="0" applyFont="1" applyFill="1" applyAlignment="1">
      <alignment horizontal="center"/>
    </xf>
    <xf numFmtId="0" fontId="108" fillId="31" borderId="0" xfId="0" applyFont="1" applyFill="1" applyBorder="1" applyAlignment="1" applyProtection="1">
      <alignment/>
      <protection locked="0"/>
    </xf>
    <xf numFmtId="0" fontId="111" fillId="0" borderId="0" xfId="0" applyFont="1" applyBorder="1" applyAlignment="1">
      <alignment horizontal="left"/>
    </xf>
    <xf numFmtId="0" fontId="48" fillId="0" borderId="0" xfId="57" applyFont="1" applyFill="1" applyAlignment="1">
      <alignment vertical="top"/>
      <protection/>
    </xf>
    <xf numFmtId="0" fontId="48" fillId="0" borderId="0" xfId="57" applyFont="1" applyFill="1" applyAlignment="1">
      <alignment horizontal="left" vertical="top"/>
      <protection/>
    </xf>
    <xf numFmtId="196" fontId="109" fillId="36" borderId="14" xfId="0" applyNumberFormat="1" applyFont="1" applyFill="1" applyBorder="1" applyAlignment="1" applyProtection="1">
      <alignment/>
      <protection/>
    </xf>
    <xf numFmtId="6" fontId="109" fillId="36" borderId="14" xfId="0" applyNumberFormat="1" applyFont="1" applyFill="1" applyBorder="1" applyAlignment="1" applyProtection="1">
      <alignment/>
      <protection/>
    </xf>
    <xf numFmtId="10" fontId="9" fillId="0" borderId="14" xfId="0" applyNumberFormat="1" applyFont="1" applyBorder="1" applyAlignment="1" applyProtection="1">
      <alignment/>
      <protection locked="0"/>
    </xf>
    <xf numFmtId="0" fontId="112" fillId="38" borderId="31" xfId="0" applyFont="1" applyFill="1" applyBorder="1" applyAlignment="1">
      <alignment horizontal="center"/>
    </xf>
    <xf numFmtId="0" fontId="17" fillId="0" borderId="24" xfId="0" applyFont="1" applyBorder="1" applyAlignment="1">
      <alignment/>
    </xf>
    <xf numFmtId="0" fontId="17" fillId="0" borderId="28" xfId="0" applyFont="1" applyBorder="1" applyAlignment="1">
      <alignment horizontal="left" indent="1"/>
    </xf>
    <xf numFmtId="0" fontId="17" fillId="0" borderId="0" xfId="0" applyFont="1" applyBorder="1" applyAlignment="1">
      <alignment horizontal="left" indent="1"/>
    </xf>
    <xf numFmtId="0" fontId="17" fillId="0" borderId="32" xfId="0" applyFont="1" applyBorder="1" applyAlignment="1">
      <alignment/>
    </xf>
    <xf numFmtId="0" fontId="17" fillId="0" borderId="12" xfId="0" applyFont="1" applyBorder="1" applyAlignment="1">
      <alignment/>
    </xf>
    <xf numFmtId="0" fontId="105" fillId="35" borderId="30" xfId="0" applyFont="1" applyFill="1" applyBorder="1" applyAlignment="1">
      <alignment horizontal="center" vertical="top"/>
    </xf>
    <xf numFmtId="0" fontId="9" fillId="0" borderId="33" xfId="0" applyNumberFormat="1" applyFont="1" applyBorder="1" applyAlignment="1" applyProtection="1">
      <alignment horizontal="center"/>
      <protection locked="0"/>
    </xf>
    <xf numFmtId="8" fontId="109" fillId="37" borderId="14" xfId="0" applyNumberFormat="1" applyFont="1" applyFill="1" applyBorder="1" applyAlignment="1" applyProtection="1">
      <alignment/>
      <protection locked="0"/>
    </xf>
    <xf numFmtId="0" fontId="109" fillId="37" borderId="14" xfId="0" applyFont="1" applyFill="1" applyBorder="1" applyAlignment="1" applyProtection="1">
      <alignment/>
      <protection locked="0"/>
    </xf>
    <xf numFmtId="164" fontId="109" fillId="37" borderId="14" xfId="0" applyNumberFormat="1" applyFont="1" applyFill="1" applyBorder="1" applyAlignment="1" applyProtection="1">
      <alignment/>
      <protection locked="0"/>
    </xf>
    <xf numFmtId="0" fontId="108" fillId="0" borderId="0" xfId="0" applyFont="1" applyAlignment="1">
      <alignment horizontal="left"/>
    </xf>
    <xf numFmtId="0" fontId="17" fillId="0" borderId="14" xfId="0" applyFont="1" applyBorder="1" applyAlignment="1" applyProtection="1">
      <alignment/>
      <protection locked="0"/>
    </xf>
    <xf numFmtId="0" fontId="109" fillId="36" borderId="14" xfId="0" applyFont="1" applyFill="1" applyBorder="1" applyAlignment="1" applyProtection="1">
      <alignment/>
      <protection/>
    </xf>
    <xf numFmtId="206" fontId="9" fillId="0" borderId="14" xfId="0" applyNumberFormat="1" applyFont="1" applyBorder="1" applyAlignment="1" applyProtection="1">
      <alignment/>
      <protection locked="0"/>
    </xf>
    <xf numFmtId="0" fontId="17" fillId="31" borderId="28" xfId="0" applyFont="1" applyFill="1" applyBorder="1" applyAlignment="1">
      <alignment/>
    </xf>
    <xf numFmtId="8" fontId="9" fillId="31" borderId="0" xfId="0" applyNumberFormat="1" applyFont="1" applyFill="1" applyBorder="1" applyAlignment="1" applyProtection="1">
      <alignment/>
      <protection/>
    </xf>
    <xf numFmtId="0" fontId="109" fillId="37" borderId="12" xfId="0" applyNumberFormat="1" applyFont="1" applyFill="1" applyBorder="1" applyAlignment="1" applyProtection="1">
      <alignment/>
      <protection locked="0"/>
    </xf>
    <xf numFmtId="0" fontId="105" fillId="38" borderId="27" xfId="0" applyFont="1" applyFill="1" applyBorder="1" applyAlignment="1">
      <alignment horizontal="left" vertical="top"/>
    </xf>
    <xf numFmtId="0" fontId="17" fillId="0" borderId="28" xfId="0" applyFont="1" applyBorder="1" applyAlignment="1">
      <alignment horizontal="left" vertical="top"/>
    </xf>
    <xf numFmtId="0" fontId="105" fillId="38" borderId="12" xfId="0" applyFont="1" applyFill="1" applyBorder="1" applyAlignment="1">
      <alignment/>
    </xf>
    <xf numFmtId="0" fontId="9" fillId="0" borderId="28" xfId="0" applyFont="1" applyBorder="1" applyAlignment="1">
      <alignment horizontal="right" vertical="top"/>
    </xf>
    <xf numFmtId="0" fontId="9" fillId="0" borderId="32" xfId="0" applyFont="1" applyBorder="1" applyAlignment="1">
      <alignment horizontal="right" vertical="top"/>
    </xf>
    <xf numFmtId="0" fontId="9" fillId="0" borderId="34" xfId="0" applyFont="1" applyBorder="1" applyAlignment="1">
      <alignment horizontal="right" vertical="top"/>
    </xf>
    <xf numFmtId="0" fontId="9" fillId="0" borderId="35" xfId="0" applyFont="1" applyBorder="1" applyAlignment="1">
      <alignment horizontal="right" vertical="top"/>
    </xf>
    <xf numFmtId="0" fontId="9" fillId="0" borderId="36" xfId="0" applyFont="1" applyBorder="1" applyAlignment="1">
      <alignment horizontal="right" vertical="top"/>
    </xf>
    <xf numFmtId="14" fontId="9" fillId="0" borderId="14" xfId="0" applyNumberFormat="1" applyFont="1" applyBorder="1" applyAlignment="1" applyProtection="1">
      <alignment horizontal="center"/>
      <protection locked="0"/>
    </xf>
    <xf numFmtId="8" fontId="9" fillId="0" borderId="0" xfId="0" applyNumberFormat="1" applyFont="1" applyBorder="1" applyAlignment="1" applyProtection="1">
      <alignment horizontal="center"/>
      <protection locked="0"/>
    </xf>
    <xf numFmtId="8" fontId="9" fillId="31" borderId="24" xfId="0" applyNumberFormat="1" applyFont="1" applyFill="1" applyBorder="1" applyAlignment="1" applyProtection="1">
      <alignment horizontal="center"/>
      <protection locked="0"/>
    </xf>
    <xf numFmtId="8" fontId="9" fillId="0" borderId="14" xfId="0" applyNumberFormat="1" applyFont="1" applyBorder="1" applyAlignment="1" applyProtection="1">
      <alignment horizontal="right"/>
      <protection locked="0"/>
    </xf>
    <xf numFmtId="0" fontId="17" fillId="0" borderId="0" xfId="0" applyFont="1" applyBorder="1" applyAlignment="1">
      <alignment horizontal="right"/>
    </xf>
    <xf numFmtId="0" fontId="17" fillId="0" borderId="24" xfId="0" applyFont="1" applyBorder="1" applyAlignment="1">
      <alignment horizontal="right"/>
    </xf>
    <xf numFmtId="8" fontId="102" fillId="0" borderId="14" xfId="0" applyNumberFormat="1" applyFont="1" applyBorder="1" applyAlignment="1" applyProtection="1">
      <alignment horizontal="right"/>
      <protection locked="0"/>
    </xf>
    <xf numFmtId="8" fontId="9" fillId="31" borderId="14" xfId="0" applyNumberFormat="1" applyFont="1" applyFill="1" applyBorder="1" applyAlignment="1" applyProtection="1">
      <alignment horizontal="right"/>
      <protection locked="0"/>
    </xf>
    <xf numFmtId="14" fontId="7" fillId="0" borderId="33" xfId="0" applyNumberFormat="1" applyFont="1" applyBorder="1" applyAlignment="1" applyProtection="1">
      <alignment horizontal="right"/>
      <protection locked="0"/>
    </xf>
    <xf numFmtId="0" fontId="17" fillId="31" borderId="24" xfId="0" applyFont="1" applyFill="1" applyBorder="1" applyAlignment="1">
      <alignment/>
    </xf>
    <xf numFmtId="0" fontId="105" fillId="38" borderId="30" xfId="0" applyFont="1" applyFill="1" applyBorder="1" applyAlignment="1">
      <alignment horizontal="center" vertical="center"/>
    </xf>
    <xf numFmtId="0" fontId="105" fillId="38" borderId="30" xfId="0" applyFont="1" applyFill="1" applyBorder="1" applyAlignment="1">
      <alignment horizontal="center" vertical="top"/>
    </xf>
    <xf numFmtId="0" fontId="105" fillId="38" borderId="31" xfId="0" applyFont="1" applyFill="1" applyBorder="1" applyAlignment="1">
      <alignment horizontal="center" vertical="top"/>
    </xf>
    <xf numFmtId="0" fontId="9" fillId="0" borderId="24" xfId="0" applyFont="1" applyBorder="1" applyAlignment="1">
      <alignment/>
    </xf>
    <xf numFmtId="8" fontId="9" fillId="36" borderId="24" xfId="0" applyNumberFormat="1" applyFont="1" applyFill="1" applyBorder="1" applyAlignment="1">
      <alignment/>
    </xf>
    <xf numFmtId="8" fontId="9" fillId="36" borderId="14" xfId="0" applyNumberFormat="1" applyFont="1" applyFill="1" applyBorder="1" applyAlignment="1">
      <alignment/>
    </xf>
    <xf numFmtId="2" fontId="14" fillId="36" borderId="14" xfId="0" applyNumberFormat="1" applyFont="1" applyFill="1" applyBorder="1" applyAlignment="1">
      <alignment/>
    </xf>
    <xf numFmtId="8" fontId="102" fillId="36" borderId="14" xfId="0" applyNumberFormat="1" applyFont="1" applyFill="1" applyBorder="1" applyAlignment="1" applyProtection="1">
      <alignment/>
      <protection/>
    </xf>
    <xf numFmtId="0" fontId="55" fillId="0" borderId="0" xfId="0" applyFont="1" applyAlignment="1">
      <alignment horizontal="left" vertical="top"/>
    </xf>
    <xf numFmtId="0" fontId="56" fillId="0" borderId="0" xfId="0" applyFont="1" applyFill="1" applyAlignment="1">
      <alignment/>
    </xf>
    <xf numFmtId="0" fontId="18" fillId="0" borderId="0" xfId="0" applyFont="1" applyFill="1" applyAlignment="1">
      <alignment horizontal="right"/>
    </xf>
    <xf numFmtId="0" fontId="18" fillId="0" borderId="0" xfId="0" applyFont="1" applyAlignment="1">
      <alignment/>
    </xf>
    <xf numFmtId="0" fontId="18" fillId="0" borderId="0" xfId="0" applyFont="1" applyAlignment="1">
      <alignment horizontal="right"/>
    </xf>
    <xf numFmtId="0" fontId="113" fillId="0" borderId="0" xfId="0" applyFont="1" applyAlignment="1">
      <alignment/>
    </xf>
    <xf numFmtId="0" fontId="114" fillId="0" borderId="0" xfId="0" applyFont="1" applyAlignment="1">
      <alignment/>
    </xf>
    <xf numFmtId="0" fontId="9" fillId="0" borderId="37" xfId="0" applyNumberFormat="1" applyFont="1" applyFill="1" applyBorder="1" applyAlignment="1" applyProtection="1">
      <alignment vertical="top" wrapText="1"/>
      <protection locked="0"/>
    </xf>
    <xf numFmtId="0" fontId="9" fillId="0" borderId="0" xfId="0" applyNumberFormat="1" applyFont="1" applyFill="1" applyBorder="1" applyAlignment="1" applyProtection="1">
      <alignment vertical="top" wrapText="1"/>
      <protection locked="0"/>
    </xf>
    <xf numFmtId="0" fontId="9" fillId="0" borderId="38" xfId="0" applyNumberFormat="1" applyFont="1" applyFill="1" applyBorder="1" applyAlignment="1" applyProtection="1">
      <alignment vertical="top" wrapText="1"/>
      <protection locked="0"/>
    </xf>
    <xf numFmtId="0" fontId="9" fillId="0" borderId="39" xfId="0" applyNumberFormat="1" applyFont="1" applyFill="1" applyBorder="1" applyAlignment="1" applyProtection="1">
      <alignment vertical="top" wrapText="1"/>
      <protection locked="0"/>
    </xf>
    <xf numFmtId="0" fontId="9" fillId="0" borderId="40" xfId="0" applyNumberFormat="1" applyFont="1" applyFill="1" applyBorder="1" applyAlignment="1" applyProtection="1">
      <alignment vertical="top" wrapText="1"/>
      <protection locked="0"/>
    </xf>
    <xf numFmtId="0" fontId="9" fillId="0" borderId="41" xfId="0" applyNumberFormat="1" applyFont="1" applyFill="1" applyBorder="1" applyAlignment="1" applyProtection="1">
      <alignment vertical="top" wrapText="1"/>
      <protection locked="0"/>
    </xf>
    <xf numFmtId="0" fontId="9" fillId="0" borderId="0" xfId="0" applyFont="1" applyBorder="1" applyAlignment="1" applyProtection="1">
      <alignment horizontal="right"/>
      <protection locked="0"/>
    </xf>
    <xf numFmtId="8" fontId="9" fillId="36" borderId="42" xfId="0" applyNumberFormat="1" applyFont="1" applyFill="1" applyBorder="1" applyAlignment="1" applyProtection="1">
      <alignment horizontal="center" vertical="top"/>
      <protection/>
    </xf>
    <xf numFmtId="0" fontId="9" fillId="0" borderId="43" xfId="0" applyNumberFormat="1" applyFont="1" applyFill="1" applyBorder="1" applyAlignment="1" applyProtection="1">
      <alignment vertical="top" wrapText="1"/>
      <protection locked="0"/>
    </xf>
    <xf numFmtId="0" fontId="9" fillId="0" borderId="44" xfId="0" applyNumberFormat="1" applyFont="1" applyFill="1" applyBorder="1" applyAlignment="1" applyProtection="1">
      <alignment vertical="top" wrapText="1"/>
      <protection locked="0"/>
    </xf>
    <xf numFmtId="0" fontId="9" fillId="0" borderId="45" xfId="0" applyNumberFormat="1" applyFont="1" applyFill="1" applyBorder="1" applyAlignment="1" applyProtection="1">
      <alignment vertical="top" wrapText="1"/>
      <protection locked="0"/>
    </xf>
    <xf numFmtId="8" fontId="9" fillId="36" borderId="46" xfId="0" applyNumberFormat="1" applyFont="1" applyFill="1" applyBorder="1" applyAlignment="1" applyProtection="1">
      <alignment horizontal="right"/>
      <protection/>
    </xf>
    <xf numFmtId="164" fontId="9" fillId="0" borderId="47" xfId="0" applyNumberFormat="1" applyFont="1" applyBorder="1" applyAlignment="1" applyProtection="1">
      <alignment horizontal="center" vertical="top"/>
      <protection locked="0"/>
    </xf>
    <xf numFmtId="164" fontId="9" fillId="0" borderId="48" xfId="0" applyNumberFormat="1" applyFont="1" applyBorder="1" applyAlignment="1" applyProtection="1">
      <alignment horizontal="center" vertical="top"/>
      <protection locked="0"/>
    </xf>
    <xf numFmtId="0" fontId="9" fillId="0" borderId="47" xfId="0" applyFont="1" applyBorder="1" applyAlignment="1" applyProtection="1">
      <alignment horizontal="center" vertical="top"/>
      <protection locked="0"/>
    </xf>
    <xf numFmtId="0" fontId="9" fillId="0" borderId="48" xfId="0" applyFont="1" applyBorder="1" applyAlignment="1" applyProtection="1">
      <alignment horizontal="center" vertical="top"/>
      <protection locked="0"/>
    </xf>
    <xf numFmtId="8" fontId="9" fillId="39" borderId="49" xfId="0" applyNumberFormat="1" applyFont="1" applyFill="1" applyBorder="1" applyAlignment="1" applyProtection="1">
      <alignment/>
      <protection locked="0"/>
    </xf>
    <xf numFmtId="8" fontId="0" fillId="39" borderId="50" xfId="0" applyNumberFormat="1" applyFont="1" applyFill="1" applyBorder="1" applyAlignment="1" applyProtection="1">
      <alignment/>
      <protection locked="0"/>
    </xf>
    <xf numFmtId="8" fontId="9" fillId="36" borderId="46" xfId="0" applyNumberFormat="1" applyFont="1" applyFill="1" applyBorder="1" applyAlignment="1" applyProtection="1">
      <alignment/>
      <protection/>
    </xf>
    <xf numFmtId="0" fontId="9" fillId="0" borderId="47" xfId="0" applyFont="1" applyBorder="1" applyAlignment="1" applyProtection="1">
      <alignment horizontal="right" vertical="center"/>
      <protection locked="0"/>
    </xf>
    <xf numFmtId="0" fontId="9" fillId="0" borderId="48" xfId="0" applyFont="1" applyBorder="1" applyAlignment="1" applyProtection="1">
      <alignment horizontal="right" vertical="center"/>
      <protection locked="0"/>
    </xf>
    <xf numFmtId="8" fontId="9" fillId="36" borderId="0" xfId="0" applyNumberFormat="1" applyFont="1" applyFill="1" applyBorder="1" applyAlignment="1" applyProtection="1">
      <alignment/>
      <protection/>
    </xf>
    <xf numFmtId="8" fontId="0" fillId="36" borderId="0" xfId="0" applyNumberFormat="1" applyFill="1" applyAlignment="1">
      <alignment/>
    </xf>
    <xf numFmtId="8" fontId="9" fillId="39" borderId="49" xfId="0" applyNumberFormat="1" applyFont="1" applyFill="1" applyBorder="1" applyAlignment="1" applyProtection="1" quotePrefix="1">
      <alignment/>
      <protection locked="0"/>
    </xf>
    <xf numFmtId="8" fontId="9" fillId="39" borderId="50" xfId="0" applyNumberFormat="1" applyFont="1" applyFill="1" applyBorder="1" applyAlignment="1" applyProtection="1">
      <alignment/>
      <protection locked="0"/>
    </xf>
    <xf numFmtId="8" fontId="9" fillId="39" borderId="51" xfId="0" applyNumberFormat="1" applyFont="1" applyFill="1" applyBorder="1" applyAlignment="1" applyProtection="1">
      <alignment/>
      <protection locked="0"/>
    </xf>
    <xf numFmtId="8" fontId="0" fillId="39" borderId="52" xfId="0" applyNumberFormat="1" applyFont="1" applyFill="1" applyBorder="1" applyAlignment="1" applyProtection="1">
      <alignment/>
      <protection locked="0"/>
    </xf>
    <xf numFmtId="8" fontId="12" fillId="0" borderId="47" xfId="0" applyNumberFormat="1" applyFont="1" applyFill="1" applyBorder="1" applyAlignment="1" applyProtection="1">
      <alignment/>
      <protection locked="0"/>
    </xf>
    <xf numFmtId="8" fontId="12" fillId="0" borderId="48" xfId="0" applyNumberFormat="1" applyFont="1" applyFill="1" applyBorder="1" applyAlignment="1" applyProtection="1">
      <alignment/>
      <protection locked="0"/>
    </xf>
    <xf numFmtId="8" fontId="9" fillId="0" borderId="53" xfId="0" applyNumberFormat="1" applyFont="1" applyFill="1" applyBorder="1" applyAlignment="1" applyProtection="1">
      <alignment/>
      <protection locked="0"/>
    </xf>
    <xf numFmtId="8" fontId="9" fillId="39" borderId="0" xfId="0" applyNumberFormat="1" applyFont="1" applyFill="1" applyBorder="1" applyAlignment="1" applyProtection="1">
      <alignment/>
      <protection/>
    </xf>
    <xf numFmtId="40" fontId="9" fillId="24" borderId="0" xfId="0" applyNumberFormat="1" applyFont="1" applyFill="1" applyAlignment="1">
      <alignment/>
    </xf>
    <xf numFmtId="10" fontId="9" fillId="0" borderId="47" xfId="0" applyNumberFormat="1" applyFont="1" applyFill="1" applyBorder="1" applyAlignment="1" applyProtection="1">
      <alignment/>
      <protection locked="0"/>
    </xf>
    <xf numFmtId="10" fontId="9" fillId="0" borderId="48" xfId="0" applyNumberFormat="1" applyFont="1" applyFill="1" applyBorder="1" applyAlignment="1" applyProtection="1">
      <alignment/>
      <protection locked="0"/>
    </xf>
    <xf numFmtId="8" fontId="9" fillId="0" borderId="47" xfId="0" applyNumberFormat="1" applyFont="1" applyBorder="1" applyAlignment="1" applyProtection="1">
      <alignment/>
      <protection locked="0"/>
    </xf>
    <xf numFmtId="8" fontId="9" fillId="0" borderId="48" xfId="0" applyNumberFormat="1" applyFont="1" applyBorder="1" applyAlignment="1" applyProtection="1">
      <alignment/>
      <protection locked="0"/>
    </xf>
    <xf numFmtId="8" fontId="12" fillId="0" borderId="47" xfId="0" applyNumberFormat="1" applyFont="1" applyBorder="1" applyAlignment="1" applyProtection="1">
      <alignment/>
      <protection locked="0"/>
    </xf>
    <xf numFmtId="8" fontId="12" fillId="0" borderId="48" xfId="0" applyNumberFormat="1" applyFont="1" applyBorder="1" applyAlignment="1" applyProtection="1">
      <alignment/>
      <protection locked="0"/>
    </xf>
    <xf numFmtId="8" fontId="0" fillId="39" borderId="0" xfId="0" applyNumberFormat="1" applyFill="1" applyAlignment="1">
      <alignment/>
    </xf>
    <xf numFmtId="8" fontId="9" fillId="36" borderId="0" xfId="60" applyNumberFormat="1" applyFont="1" applyFill="1" applyBorder="1" applyAlignment="1" applyProtection="1">
      <alignment/>
      <protection/>
    </xf>
    <xf numFmtId="8" fontId="0" fillId="36" borderId="0" xfId="0" applyNumberFormat="1" applyFont="1" applyFill="1" applyBorder="1" applyAlignment="1">
      <alignment/>
    </xf>
    <xf numFmtId="8" fontId="9" fillId="31" borderId="47" xfId="0" applyNumberFormat="1" applyFont="1" applyFill="1" applyBorder="1" applyAlignment="1" applyProtection="1">
      <alignment/>
      <protection locked="0"/>
    </xf>
    <xf numFmtId="8" fontId="9" fillId="31" borderId="48" xfId="0" applyNumberFormat="1" applyFont="1" applyFill="1" applyBorder="1" applyAlignment="1" applyProtection="1">
      <alignment/>
      <protection locked="0"/>
    </xf>
    <xf numFmtId="8" fontId="9" fillId="36" borderId="0" xfId="0" applyNumberFormat="1" applyFont="1" applyFill="1" applyBorder="1" applyAlignment="1">
      <alignment horizontal="right"/>
    </xf>
    <xf numFmtId="8" fontId="0" fillId="36" borderId="0" xfId="0" applyNumberFormat="1" applyFill="1" applyBorder="1" applyAlignment="1">
      <alignment/>
    </xf>
    <xf numFmtId="10" fontId="9" fillId="0" borderId="49" xfId="60" applyNumberFormat="1" applyFont="1" applyBorder="1" applyAlignment="1" applyProtection="1">
      <alignment/>
      <protection locked="0"/>
    </xf>
    <xf numFmtId="10" fontId="9" fillId="0" borderId="48" xfId="60" applyNumberFormat="1" applyFont="1" applyBorder="1" applyAlignment="1" applyProtection="1">
      <alignment/>
      <protection locked="0"/>
    </xf>
    <xf numFmtId="8" fontId="9" fillId="39" borderId="0" xfId="60" applyNumberFormat="1" applyFont="1" applyFill="1" applyBorder="1" applyAlignment="1" applyProtection="1">
      <alignment/>
      <protection/>
    </xf>
    <xf numFmtId="8" fontId="0" fillId="39" borderId="0" xfId="0" applyNumberFormat="1" applyFont="1" applyFill="1" applyBorder="1" applyAlignment="1">
      <alignment/>
    </xf>
    <xf numFmtId="8" fontId="0" fillId="39" borderId="0" xfId="0" applyNumberFormat="1" applyFont="1" applyFill="1" applyBorder="1" applyAlignment="1" applyProtection="1">
      <alignment/>
      <protection/>
    </xf>
    <xf numFmtId="8" fontId="9" fillId="36" borderId="53" xfId="0" applyNumberFormat="1" applyFont="1" applyFill="1" applyBorder="1" applyAlignment="1" applyProtection="1">
      <alignment/>
      <protection/>
    </xf>
    <xf numFmtId="8" fontId="0" fillId="36" borderId="53" xfId="0" applyNumberFormat="1" applyFill="1" applyBorder="1" applyAlignment="1">
      <alignment/>
    </xf>
    <xf numFmtId="8" fontId="9" fillId="31" borderId="47" xfId="0" applyNumberFormat="1" applyFont="1" applyFill="1" applyBorder="1" applyAlignment="1" applyProtection="1">
      <alignment horizontal="right"/>
      <protection locked="0"/>
    </xf>
    <xf numFmtId="8" fontId="9" fillId="31" borderId="48" xfId="0" applyNumberFormat="1" applyFont="1" applyFill="1" applyBorder="1" applyAlignment="1" applyProtection="1">
      <alignment horizontal="right"/>
      <protection locked="0"/>
    </xf>
    <xf numFmtId="8" fontId="9" fillId="36" borderId="53" xfId="0" applyNumberFormat="1" applyFont="1" applyFill="1" applyBorder="1" applyAlignment="1">
      <alignment horizontal="right"/>
    </xf>
    <xf numFmtId="8" fontId="0" fillId="36" borderId="53" xfId="0" applyNumberFormat="1" applyFill="1" applyBorder="1" applyAlignment="1">
      <alignment horizontal="right"/>
    </xf>
    <xf numFmtId="8" fontId="17" fillId="36" borderId="53" xfId="0" applyNumberFormat="1" applyFont="1" applyFill="1" applyBorder="1" applyAlignment="1">
      <alignment horizontal="right"/>
    </xf>
    <xf numFmtId="0" fontId="19" fillId="0" borderId="0" xfId="0" applyFont="1" applyAlignment="1">
      <alignment horizontal="left"/>
    </xf>
    <xf numFmtId="0" fontId="18" fillId="0" borderId="0" xfId="0" applyFont="1" applyAlignment="1">
      <alignment horizontal="left"/>
    </xf>
    <xf numFmtId="8" fontId="9" fillId="0" borderId="47" xfId="0" applyNumberFormat="1" applyFont="1" applyBorder="1" applyAlignment="1" applyProtection="1">
      <alignment horizontal="right"/>
      <protection locked="0"/>
    </xf>
    <xf numFmtId="8" fontId="9" fillId="0" borderId="48" xfId="0" applyNumberFormat="1" applyFont="1" applyBorder="1" applyAlignment="1" applyProtection="1">
      <alignment horizontal="right"/>
      <protection locked="0"/>
    </xf>
    <xf numFmtId="0" fontId="24" fillId="24" borderId="0" xfId="0" applyFont="1" applyFill="1" applyAlignment="1">
      <alignment horizontal="left"/>
    </xf>
    <xf numFmtId="0" fontId="0" fillId="24" borderId="0" xfId="0" applyFill="1" applyAlignment="1">
      <alignment/>
    </xf>
    <xf numFmtId="0" fontId="31" fillId="32" borderId="47" xfId="0" applyFont="1" applyFill="1" applyBorder="1" applyAlignment="1">
      <alignment horizontal="center"/>
    </xf>
    <xf numFmtId="0" fontId="31" fillId="32" borderId="48" xfId="0" applyFont="1" applyFill="1" applyBorder="1" applyAlignment="1">
      <alignment horizontal="center"/>
    </xf>
    <xf numFmtId="164" fontId="9" fillId="36" borderId="53" xfId="0" applyNumberFormat="1" applyFont="1" applyFill="1" applyBorder="1" applyAlignment="1">
      <alignment horizontal="right"/>
    </xf>
    <xf numFmtId="164" fontId="0" fillId="36" borderId="53" xfId="0" applyNumberFormat="1" applyFill="1" applyBorder="1" applyAlignment="1">
      <alignment horizontal="right"/>
    </xf>
    <xf numFmtId="8" fontId="9" fillId="0" borderId="47" xfId="0" applyNumberFormat="1" applyFont="1" applyFill="1" applyBorder="1" applyAlignment="1" applyProtection="1">
      <alignment/>
      <protection locked="0"/>
    </xf>
    <xf numFmtId="8" fontId="9" fillId="0" borderId="48" xfId="0" applyNumberFormat="1" applyFont="1" applyFill="1" applyBorder="1" applyAlignment="1" applyProtection="1">
      <alignment/>
      <protection locked="0"/>
    </xf>
    <xf numFmtId="8" fontId="9" fillId="0" borderId="47" xfId="42" applyNumberFormat="1" applyFont="1" applyBorder="1" applyAlignment="1" applyProtection="1">
      <alignment/>
      <protection locked="0"/>
    </xf>
    <xf numFmtId="8" fontId="9" fillId="0" borderId="48" xfId="42" applyNumberFormat="1" applyFont="1" applyBorder="1" applyAlignment="1" applyProtection="1">
      <alignment/>
      <protection locked="0"/>
    </xf>
    <xf numFmtId="164" fontId="0" fillId="36" borderId="53" xfId="0" applyNumberFormat="1" applyFill="1" applyBorder="1" applyAlignment="1">
      <alignment/>
    </xf>
    <xf numFmtId="8" fontId="9" fillId="0" borderId="54" xfId="42" applyNumberFormat="1" applyFont="1" applyBorder="1" applyAlignment="1" applyProtection="1">
      <alignment/>
      <protection locked="0"/>
    </xf>
    <xf numFmtId="8" fontId="9" fillId="0" borderId="55" xfId="0" applyNumberFormat="1" applyFont="1" applyBorder="1" applyAlignment="1" applyProtection="1">
      <alignment/>
      <protection locked="0"/>
    </xf>
    <xf numFmtId="8" fontId="9" fillId="36" borderId="56" xfId="42" applyNumberFormat="1" applyFont="1" applyFill="1" applyBorder="1" applyAlignment="1" applyProtection="1">
      <alignment/>
      <protection/>
    </xf>
    <xf numFmtId="8" fontId="0" fillId="36" borderId="56" xfId="0" applyNumberFormat="1" applyFill="1" applyBorder="1" applyAlignment="1">
      <alignment/>
    </xf>
    <xf numFmtId="8" fontId="9" fillId="36" borderId="53" xfId="42" applyNumberFormat="1" applyFont="1" applyFill="1" applyBorder="1" applyAlignment="1" applyProtection="1">
      <alignment/>
      <protection/>
    </xf>
    <xf numFmtId="8" fontId="9" fillId="36" borderId="53" xfId="0" applyNumberFormat="1" applyFont="1" applyFill="1" applyBorder="1" applyAlignment="1">
      <alignment/>
    </xf>
    <xf numFmtId="0" fontId="10" fillId="30" borderId="0" xfId="0" applyFont="1" applyFill="1" applyAlignment="1">
      <alignment horizontal="left" wrapText="1"/>
    </xf>
    <xf numFmtId="0" fontId="8" fillId="0" borderId="0" xfId="0" applyFont="1" applyAlignment="1">
      <alignment horizontal="left" vertical="top" wrapText="1"/>
    </xf>
    <xf numFmtId="0" fontId="0" fillId="0" borderId="0" xfId="0" applyFont="1" applyAlignment="1">
      <alignment horizontal="left" vertical="top" wrapText="1"/>
    </xf>
    <xf numFmtId="0" fontId="37" fillId="30" borderId="0" xfId="0" applyFont="1" applyFill="1" applyAlignment="1">
      <alignment horizontal="center"/>
    </xf>
    <xf numFmtId="0" fontId="24" fillId="24" borderId="0" xfId="0" applyFont="1" applyFill="1" applyAlignment="1">
      <alignment/>
    </xf>
    <xf numFmtId="0" fontId="26" fillId="24" borderId="0" xfId="0" applyFont="1" applyFill="1" applyAlignment="1">
      <alignment/>
    </xf>
    <xf numFmtId="0" fontId="9" fillId="24" borderId="0" xfId="0" applyFont="1" applyFill="1" applyAlignment="1">
      <alignment/>
    </xf>
    <xf numFmtId="0" fontId="32" fillId="0" borderId="0" xfId="0" applyFont="1" applyFill="1" applyAlignment="1">
      <alignment horizontal="right" vertical="top"/>
    </xf>
    <xf numFmtId="0" fontId="29" fillId="0" borderId="0" xfId="0" applyFont="1" applyFill="1" applyAlignment="1">
      <alignment horizontal="right" vertical="top"/>
    </xf>
    <xf numFmtId="0" fontId="9" fillId="34" borderId="0" xfId="0" applyFont="1" applyFill="1" applyAlignment="1">
      <alignment horizontal="left" vertical="top" wrapText="1"/>
    </xf>
    <xf numFmtId="0" fontId="0" fillId="34" borderId="0" xfId="0" applyFont="1" applyFill="1" applyAlignment="1">
      <alignment horizontal="left" vertical="top" wrapText="1"/>
    </xf>
    <xf numFmtId="0" fontId="0" fillId="34" borderId="0" xfId="0" applyFont="1" applyFill="1" applyAlignment="1">
      <alignment vertical="top" wrapText="1"/>
    </xf>
    <xf numFmtId="0" fontId="14" fillId="34" borderId="0" xfId="0" applyFont="1" applyFill="1" applyAlignment="1">
      <alignment horizontal="left" vertical="center" wrapText="1"/>
    </xf>
    <xf numFmtId="0" fontId="14" fillId="34" borderId="0" xfId="0" applyFont="1" applyFill="1" applyAlignment="1">
      <alignment vertical="center" wrapText="1"/>
    </xf>
    <xf numFmtId="49" fontId="9" fillId="0" borderId="57" xfId="0" applyNumberFormat="1" applyFont="1" applyBorder="1" applyAlignment="1" applyProtection="1">
      <alignment vertical="top"/>
      <protection locked="0"/>
    </xf>
    <xf numFmtId="49" fontId="9" fillId="0" borderId="58" xfId="0" applyNumberFormat="1" applyFont="1" applyBorder="1" applyAlignment="1" applyProtection="1">
      <alignment vertical="top"/>
      <protection locked="0"/>
    </xf>
    <xf numFmtId="49" fontId="9" fillId="0" borderId="59" xfId="0" applyNumberFormat="1" applyFont="1" applyBorder="1" applyAlignment="1" applyProtection="1">
      <alignment vertical="top"/>
      <protection locked="0"/>
    </xf>
    <xf numFmtId="0" fontId="0" fillId="0" borderId="0" xfId="0" applyAlignment="1">
      <alignment horizontal="right"/>
    </xf>
    <xf numFmtId="0" fontId="99" fillId="35" borderId="0" xfId="0" applyFont="1" applyFill="1" applyAlignment="1">
      <alignment horizontal="left" vertical="top"/>
    </xf>
    <xf numFmtId="0" fontId="7" fillId="0" borderId="0" xfId="0" applyFont="1" applyAlignment="1">
      <alignment horizontal="left" vertical="top" wrapText="1"/>
    </xf>
    <xf numFmtId="0" fontId="41" fillId="0" borderId="0" xfId="0" applyFont="1" applyAlignment="1">
      <alignment horizontal="center" vertical="top"/>
    </xf>
    <xf numFmtId="0" fontId="112" fillId="38" borderId="27" xfId="0" applyFont="1" applyFill="1" applyBorder="1" applyAlignment="1">
      <alignment horizontal="left" vertical="top"/>
    </xf>
    <xf numFmtId="0" fontId="112" fillId="38" borderId="30" xfId="0" applyFont="1" applyFill="1" applyBorder="1" applyAlignment="1">
      <alignment horizontal="left" vertical="top"/>
    </xf>
    <xf numFmtId="0" fontId="101" fillId="0" borderId="0" xfId="0" applyFont="1" applyBorder="1" applyAlignment="1">
      <alignment horizontal="left" vertical="top" wrapText="1"/>
    </xf>
    <xf numFmtId="0" fontId="105" fillId="35" borderId="28" xfId="0" applyFont="1" applyFill="1" applyBorder="1" applyAlignment="1" applyProtection="1">
      <alignment horizontal="left" vertical="top" wrapText="1"/>
      <protection/>
    </xf>
    <xf numFmtId="0" fontId="105" fillId="35" borderId="24" xfId="0" applyFont="1" applyFill="1" applyBorder="1" applyAlignment="1" applyProtection="1">
      <alignment horizontal="left" vertical="top" wrapText="1"/>
      <protection/>
    </xf>
    <xf numFmtId="0" fontId="105" fillId="35" borderId="27" xfId="0" applyFont="1" applyFill="1" applyBorder="1" applyAlignment="1">
      <alignment horizontal="right"/>
    </xf>
    <xf numFmtId="0" fontId="105" fillId="35" borderId="31" xfId="0" applyFont="1" applyFill="1" applyBorder="1" applyAlignment="1">
      <alignment horizontal="right"/>
    </xf>
    <xf numFmtId="0" fontId="53" fillId="0" borderId="28" xfId="0" applyFont="1" applyBorder="1" applyAlignment="1">
      <alignment horizontal="right"/>
    </xf>
    <xf numFmtId="0" fontId="99" fillId="35" borderId="0" xfId="0" applyFont="1" applyFill="1" applyBorder="1" applyAlignment="1">
      <alignment horizontal="left" vertical="top"/>
    </xf>
    <xf numFmtId="0" fontId="99" fillId="35" borderId="24" xfId="0" applyFont="1" applyFill="1" applyBorder="1" applyAlignment="1">
      <alignment horizontal="left" vertical="top"/>
    </xf>
    <xf numFmtId="0" fontId="9" fillId="31" borderId="0" xfId="0" applyFont="1" applyFill="1" applyBorder="1" applyAlignment="1">
      <alignment horizontal="left" vertical="top" wrapText="1"/>
    </xf>
    <xf numFmtId="0" fontId="9" fillId="31" borderId="0" xfId="0" applyFont="1" applyFill="1" applyBorder="1" applyAlignment="1">
      <alignment horizontal="left" vertical="top"/>
    </xf>
    <xf numFmtId="0" fontId="105" fillId="35" borderId="27" xfId="0" applyFont="1" applyFill="1" applyBorder="1" applyAlignment="1">
      <alignment horizontal="center" vertical="top" wrapText="1"/>
    </xf>
    <xf numFmtId="0" fontId="105" fillId="35" borderId="30" xfId="0" applyFont="1" applyFill="1" applyBorder="1" applyAlignment="1">
      <alignment horizontal="center" vertical="top" wrapText="1"/>
    </xf>
    <xf numFmtId="0" fontId="105" fillId="35" borderId="32" xfId="0" applyFont="1" applyFill="1" applyBorder="1" applyAlignment="1" applyProtection="1">
      <alignment horizontal="center" vertical="top" wrapText="1"/>
      <protection/>
    </xf>
    <xf numFmtId="0" fontId="105" fillId="35" borderId="12" xfId="0" applyFont="1" applyFill="1" applyBorder="1" applyAlignment="1" applyProtection="1">
      <alignment horizontal="center" vertical="top" wrapText="1"/>
      <protection/>
    </xf>
    <xf numFmtId="0" fontId="17" fillId="0" borderId="27" xfId="0" applyFont="1" applyBorder="1" applyAlignment="1" applyProtection="1">
      <alignment horizontal="left" vertical="top" wrapText="1"/>
      <protection locked="0"/>
    </xf>
    <xf numFmtId="0" fontId="17" fillId="0" borderId="30" xfId="0" applyFont="1" applyBorder="1" applyAlignment="1" applyProtection="1">
      <alignment horizontal="left" vertical="top" wrapText="1"/>
      <protection locked="0"/>
    </xf>
    <xf numFmtId="0" fontId="17" fillId="0" borderId="31" xfId="0" applyFont="1" applyBorder="1" applyAlignment="1" applyProtection="1">
      <alignment horizontal="left" vertical="top" wrapText="1"/>
      <protection locked="0"/>
    </xf>
    <xf numFmtId="0" fontId="17" fillId="0" borderId="28" xfId="0" applyFont="1" applyBorder="1" applyAlignment="1" applyProtection="1">
      <alignment horizontal="left" vertical="top" wrapText="1"/>
      <protection locked="0"/>
    </xf>
    <xf numFmtId="0" fontId="17" fillId="0" borderId="0" xfId="0" applyFont="1" applyBorder="1" applyAlignment="1" applyProtection="1">
      <alignment horizontal="left" vertical="top" wrapText="1"/>
      <protection locked="0"/>
    </xf>
    <xf numFmtId="0" fontId="17" fillId="0" borderId="24" xfId="0" applyFont="1" applyBorder="1" applyAlignment="1" applyProtection="1">
      <alignment horizontal="left" vertical="top" wrapText="1"/>
      <protection locked="0"/>
    </xf>
    <xf numFmtId="0" fontId="17" fillId="0" borderId="32" xfId="0" applyFont="1" applyBorder="1" applyAlignment="1" applyProtection="1">
      <alignment horizontal="left" vertical="top" wrapText="1"/>
      <protection locked="0"/>
    </xf>
    <xf numFmtId="0" fontId="17" fillId="0" borderId="12" xfId="0" applyFont="1" applyBorder="1" applyAlignment="1" applyProtection="1">
      <alignment horizontal="left" vertical="top" wrapText="1"/>
      <protection locked="0"/>
    </xf>
    <xf numFmtId="0" fontId="17" fillId="0" borderId="60" xfId="0" applyFont="1" applyBorder="1" applyAlignment="1" applyProtection="1">
      <alignment horizontal="left" vertical="top" wrapText="1"/>
      <protection locked="0"/>
    </xf>
    <xf numFmtId="0" fontId="14" fillId="0" borderId="0" xfId="0" applyFont="1" applyBorder="1" applyAlignment="1">
      <alignment horizontal="right" vertical="top"/>
    </xf>
    <xf numFmtId="0" fontId="9" fillId="37" borderId="12" xfId="0" applyFont="1" applyFill="1" applyBorder="1" applyAlignment="1" applyProtection="1">
      <alignment horizontal="center"/>
      <protection locked="0"/>
    </xf>
    <xf numFmtId="0" fontId="9" fillId="37" borderId="61" xfId="0" applyFont="1" applyFill="1" applyBorder="1" applyAlignment="1" applyProtection="1">
      <alignment horizontal="center"/>
      <protection locked="0"/>
    </xf>
    <xf numFmtId="0" fontId="6" fillId="0" borderId="0" xfId="0" applyFont="1" applyBorder="1" applyAlignment="1">
      <alignment horizontal="left" vertical="top" wrapText="1"/>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Percent 2"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jpeg" /></Relationships>
</file>

<file path=xl/drawings/_rels/drawing2.xml.rels><?xml version="1.0" encoding="utf-8" standalone="yes"?><Relationships xmlns="http://schemas.openxmlformats.org/package/2006/relationships"><Relationship Id="rId1" Type="http://schemas.openxmlformats.org/officeDocument/2006/relationships/image" Target="../media/image3.jpeg" /></Relationships>
</file>

<file path=xl/drawings/_rels/drawing3.xml.rels><?xml version="1.0" encoding="utf-8" standalone="yes"?><Relationships xmlns="http://schemas.openxmlformats.org/package/2006/relationships"><Relationship Id="rId1" Type="http://schemas.openxmlformats.org/officeDocument/2006/relationships/image" Target="../media/image3.jpeg" /></Relationships>
</file>

<file path=xl/drawings/_rels/drawing4.xml.rels><?xml version="1.0" encoding="utf-8" standalone="yes"?><Relationships xmlns="http://schemas.openxmlformats.org/package/2006/relationships"><Relationship Id="rId1" Type="http://schemas.openxmlformats.org/officeDocument/2006/relationships/image" Target="../media/image3.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3905250</xdr:colOff>
      <xdr:row>46</xdr:row>
      <xdr:rowOff>114300</xdr:rowOff>
    </xdr:from>
    <xdr:ext cx="1466850" cy="266700"/>
    <xdr:sp>
      <xdr:nvSpPr>
        <xdr:cNvPr id="1" name="TextBox 1"/>
        <xdr:cNvSpPr txBox="1">
          <a:spLocks noChangeArrowheads="1"/>
        </xdr:cNvSpPr>
      </xdr:nvSpPr>
      <xdr:spPr>
        <a:xfrm rot="16350655">
          <a:off x="4667250" y="10715625"/>
          <a:ext cx="1466850" cy="266700"/>
        </a:xfrm>
        <a:prstGeom prst="rect">
          <a:avLst/>
        </a:prstGeom>
        <a:noFill/>
        <a:ln w="9525" cmpd="sng">
          <a:noFill/>
        </a:ln>
      </xdr:spPr>
      <xdr:txBody>
        <a:bodyPr vertOverflow="clip" wrap="square"/>
        <a:p>
          <a:pPr algn="l">
            <a:defRPr/>
          </a:pPr>
          <a:r>
            <a:rPr lang="en-US" cap="none" sz="1800" b="1" i="0" u="none" baseline="0">
              <a:solidFill>
                <a:srgbClr val="DD0806"/>
              </a:solidFill>
            </a:rPr>
            <a:t>↗</a:t>
          </a:r>
        </a:p>
      </xdr:txBody>
    </xdr:sp>
    <xdr:clientData/>
  </xdr:oneCellAnchor>
  <xdr:oneCellAnchor>
    <xdr:from>
      <xdr:col>2</xdr:col>
      <xdr:colOff>4038600</xdr:colOff>
      <xdr:row>60</xdr:row>
      <xdr:rowOff>190500</xdr:rowOff>
    </xdr:from>
    <xdr:ext cx="304800" cy="266700"/>
    <xdr:sp>
      <xdr:nvSpPr>
        <xdr:cNvPr id="2" name="TextBox 2"/>
        <xdr:cNvSpPr txBox="1">
          <a:spLocks noChangeArrowheads="1"/>
        </xdr:cNvSpPr>
      </xdr:nvSpPr>
      <xdr:spPr>
        <a:xfrm rot="16370172">
          <a:off x="4800600" y="13954125"/>
          <a:ext cx="304800" cy="266700"/>
        </a:xfrm>
        <a:prstGeom prst="rect">
          <a:avLst/>
        </a:prstGeom>
        <a:noFill/>
        <a:ln w="9525" cmpd="sng">
          <a:noFill/>
        </a:ln>
      </xdr:spPr>
      <xdr:txBody>
        <a:bodyPr vertOverflow="clip" wrap="square">
          <a:spAutoFit/>
        </a:bodyPr>
        <a:p>
          <a:pPr algn="l">
            <a:defRPr/>
          </a:pPr>
          <a:r>
            <a:rPr lang="en-US" cap="none" sz="1800" b="1" i="0" u="none" baseline="0">
              <a:solidFill>
                <a:srgbClr val="DD0806"/>
              </a:solidFill>
            </a:rPr>
            <a:t>↗</a:t>
          </a:r>
        </a:p>
      </xdr:txBody>
    </xdr:sp>
    <xdr:clientData/>
  </xdr:oneCellAnchor>
  <xdr:twoCellAnchor editAs="oneCell">
    <xdr:from>
      <xdr:col>1</xdr:col>
      <xdr:colOff>104775</xdr:colOff>
      <xdr:row>1</xdr:row>
      <xdr:rowOff>0</xdr:rowOff>
    </xdr:from>
    <xdr:to>
      <xdr:col>2</xdr:col>
      <xdr:colOff>2933700</xdr:colOff>
      <xdr:row>1</xdr:row>
      <xdr:rowOff>590550</xdr:rowOff>
    </xdr:to>
    <xdr:pic>
      <xdr:nvPicPr>
        <xdr:cNvPr id="3" name="Picture 2"/>
        <xdr:cNvPicPr preferRelativeResize="1">
          <a:picLocks noChangeAspect="1"/>
        </xdr:cNvPicPr>
      </xdr:nvPicPr>
      <xdr:blipFill>
        <a:blip r:embed="rId1"/>
        <a:stretch>
          <a:fillRect/>
        </a:stretch>
      </xdr:blipFill>
      <xdr:spPr>
        <a:xfrm>
          <a:off x="552450" y="161925"/>
          <a:ext cx="3143250" cy="5905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9525</xdr:rowOff>
    </xdr:from>
    <xdr:to>
      <xdr:col>0</xdr:col>
      <xdr:colOff>2295525</xdr:colOff>
      <xdr:row>2</xdr:row>
      <xdr:rowOff>66675</xdr:rowOff>
    </xdr:to>
    <xdr:pic>
      <xdr:nvPicPr>
        <xdr:cNvPr id="1" name="Picture 2"/>
        <xdr:cNvPicPr preferRelativeResize="1">
          <a:picLocks noChangeAspect="1"/>
        </xdr:cNvPicPr>
      </xdr:nvPicPr>
      <xdr:blipFill>
        <a:blip r:embed="rId1"/>
        <a:stretch>
          <a:fillRect/>
        </a:stretch>
      </xdr:blipFill>
      <xdr:spPr>
        <a:xfrm>
          <a:off x="28575" y="9525"/>
          <a:ext cx="2266950" cy="409575"/>
        </a:xfrm>
        <a:prstGeom prst="rect">
          <a:avLst/>
        </a:prstGeom>
        <a:noFill/>
        <a:ln w="9525" cmpd="sng">
          <a:noFill/>
        </a:ln>
      </xdr:spPr>
    </xdr:pic>
    <xdr:clientData/>
  </xdr:twoCellAnchor>
  <xdr:oneCellAnchor>
    <xdr:from>
      <xdr:col>0</xdr:col>
      <xdr:colOff>3562350</xdr:colOff>
      <xdr:row>12</xdr:row>
      <xdr:rowOff>85725</xdr:rowOff>
    </xdr:from>
    <xdr:ext cx="371475" cy="381000"/>
    <xdr:sp>
      <xdr:nvSpPr>
        <xdr:cNvPr id="2" name="TextBox 2"/>
        <xdr:cNvSpPr txBox="1">
          <a:spLocks noChangeArrowheads="1"/>
        </xdr:cNvSpPr>
      </xdr:nvSpPr>
      <xdr:spPr>
        <a:xfrm rot="444901">
          <a:off x="3562350" y="3276600"/>
          <a:ext cx="371475" cy="381000"/>
        </a:xfrm>
        <a:prstGeom prst="rect">
          <a:avLst/>
        </a:prstGeom>
        <a:noFill/>
        <a:ln w="9525" cmpd="sng">
          <a:noFill/>
        </a:ln>
      </xdr:spPr>
      <xdr:txBody>
        <a:bodyPr vertOverflow="clip" wrap="square">
          <a:spAutoFit/>
        </a:bodyPr>
        <a:p>
          <a:pPr algn="l">
            <a:defRPr/>
          </a:pPr>
          <a:r>
            <a:rPr lang="en-US" cap="none" sz="1800" b="1" i="0" u="none" baseline="0">
              <a:solidFill>
                <a:srgbClr val="DD0806"/>
              </a:solidFill>
            </a:rPr>
            <a:t>↗</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9525</xdr:rowOff>
    </xdr:from>
    <xdr:to>
      <xdr:col>0</xdr:col>
      <xdr:colOff>2314575</xdr:colOff>
      <xdr:row>2</xdr:row>
      <xdr:rowOff>66675</xdr:rowOff>
    </xdr:to>
    <xdr:pic>
      <xdr:nvPicPr>
        <xdr:cNvPr id="1" name="Picture 2"/>
        <xdr:cNvPicPr preferRelativeResize="1">
          <a:picLocks noChangeAspect="1"/>
        </xdr:cNvPicPr>
      </xdr:nvPicPr>
      <xdr:blipFill>
        <a:blip r:embed="rId1"/>
        <a:stretch>
          <a:fillRect/>
        </a:stretch>
      </xdr:blipFill>
      <xdr:spPr>
        <a:xfrm>
          <a:off x="28575" y="9525"/>
          <a:ext cx="2286000" cy="4095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28575</xdr:rowOff>
    </xdr:from>
    <xdr:to>
      <xdr:col>1</xdr:col>
      <xdr:colOff>1009650</xdr:colOff>
      <xdr:row>1</xdr:row>
      <xdr:rowOff>247650</xdr:rowOff>
    </xdr:to>
    <xdr:pic>
      <xdr:nvPicPr>
        <xdr:cNvPr id="1" name="Picture 2"/>
        <xdr:cNvPicPr preferRelativeResize="1">
          <a:picLocks noChangeAspect="1"/>
        </xdr:cNvPicPr>
      </xdr:nvPicPr>
      <xdr:blipFill>
        <a:blip r:embed="rId1"/>
        <a:stretch>
          <a:fillRect/>
        </a:stretch>
      </xdr:blipFill>
      <xdr:spPr>
        <a:xfrm>
          <a:off x="28575" y="28575"/>
          <a:ext cx="2019300" cy="381000"/>
        </a:xfrm>
        <a:prstGeom prst="rect">
          <a:avLst/>
        </a:prstGeom>
        <a:noFill/>
        <a:ln w="9525" cmpd="sng">
          <a:noFill/>
        </a:ln>
      </xdr:spPr>
    </xdr:pic>
    <xdr:clientData/>
  </xdr:twoCellAnchor>
  <xdr:twoCellAnchor>
    <xdr:from>
      <xdr:col>10</xdr:col>
      <xdr:colOff>38100</xdr:colOff>
      <xdr:row>20</xdr:row>
      <xdr:rowOff>38100</xdr:rowOff>
    </xdr:from>
    <xdr:to>
      <xdr:col>10</xdr:col>
      <xdr:colOff>219075</xdr:colOff>
      <xdr:row>20</xdr:row>
      <xdr:rowOff>152400</xdr:rowOff>
    </xdr:to>
    <xdr:sp>
      <xdr:nvSpPr>
        <xdr:cNvPr id="2" name="Left Arrow 1"/>
        <xdr:cNvSpPr>
          <a:spLocks/>
        </xdr:cNvSpPr>
      </xdr:nvSpPr>
      <xdr:spPr>
        <a:xfrm>
          <a:off x="7162800" y="4829175"/>
          <a:ext cx="180975" cy="114300"/>
        </a:xfrm>
        <a:prstGeom prst="leftArrow">
          <a:avLst>
            <a:gd name="adj" fmla="val -20236"/>
          </a:avLst>
        </a:prstGeom>
        <a:solidFill>
          <a:srgbClr val="FF0000"/>
        </a:solidFill>
        <a:ln w="12700" cmpd="sng">
          <a:solidFill>
            <a:srgbClr val="385D8A"/>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19050</xdr:colOff>
      <xdr:row>21</xdr:row>
      <xdr:rowOff>38100</xdr:rowOff>
    </xdr:from>
    <xdr:to>
      <xdr:col>10</xdr:col>
      <xdr:colOff>190500</xdr:colOff>
      <xdr:row>21</xdr:row>
      <xdr:rowOff>142875</xdr:rowOff>
    </xdr:to>
    <xdr:sp>
      <xdr:nvSpPr>
        <xdr:cNvPr id="3" name="Left Arrow 4"/>
        <xdr:cNvSpPr>
          <a:spLocks/>
        </xdr:cNvSpPr>
      </xdr:nvSpPr>
      <xdr:spPr>
        <a:xfrm>
          <a:off x="7143750" y="5019675"/>
          <a:ext cx="171450" cy="104775"/>
        </a:xfrm>
        <a:prstGeom prst="leftArrow">
          <a:avLst>
            <a:gd name="adj" fmla="val -20236"/>
          </a:avLst>
        </a:prstGeom>
        <a:solidFill>
          <a:srgbClr val="FF0000"/>
        </a:solidFill>
        <a:ln w="12700" cmpd="sng">
          <a:solidFill>
            <a:srgbClr val="385D8A"/>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38100</xdr:colOff>
      <xdr:row>32</xdr:row>
      <xdr:rowOff>38100</xdr:rowOff>
    </xdr:from>
    <xdr:to>
      <xdr:col>10</xdr:col>
      <xdr:colOff>219075</xdr:colOff>
      <xdr:row>32</xdr:row>
      <xdr:rowOff>152400</xdr:rowOff>
    </xdr:to>
    <xdr:sp>
      <xdr:nvSpPr>
        <xdr:cNvPr id="4" name="Left Arrow 5"/>
        <xdr:cNvSpPr>
          <a:spLocks/>
        </xdr:cNvSpPr>
      </xdr:nvSpPr>
      <xdr:spPr>
        <a:xfrm>
          <a:off x="7162800" y="6943725"/>
          <a:ext cx="180975" cy="114300"/>
        </a:xfrm>
        <a:prstGeom prst="leftArrow">
          <a:avLst>
            <a:gd name="adj" fmla="val -20236"/>
          </a:avLst>
        </a:prstGeom>
        <a:solidFill>
          <a:srgbClr val="FF0000"/>
        </a:solidFill>
        <a:ln w="12700" cmpd="sng">
          <a:solidFill>
            <a:srgbClr val="385D8A"/>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28575</xdr:colOff>
      <xdr:row>31</xdr:row>
      <xdr:rowOff>19050</xdr:rowOff>
    </xdr:from>
    <xdr:to>
      <xdr:col>10</xdr:col>
      <xdr:colOff>180975</xdr:colOff>
      <xdr:row>31</xdr:row>
      <xdr:rowOff>123825</xdr:rowOff>
    </xdr:to>
    <xdr:sp>
      <xdr:nvSpPr>
        <xdr:cNvPr id="5" name="Left Arrow 6"/>
        <xdr:cNvSpPr>
          <a:spLocks/>
        </xdr:cNvSpPr>
      </xdr:nvSpPr>
      <xdr:spPr>
        <a:xfrm>
          <a:off x="7153275" y="6734175"/>
          <a:ext cx="152400" cy="104775"/>
        </a:xfrm>
        <a:prstGeom prst="leftArrow">
          <a:avLst>
            <a:gd name="adj" fmla="val -20236"/>
          </a:avLst>
        </a:prstGeom>
        <a:solidFill>
          <a:srgbClr val="FF0000"/>
        </a:solidFill>
        <a:ln w="12700" cmpd="sng">
          <a:solidFill>
            <a:srgbClr val="385D8A"/>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47625</xdr:colOff>
      <xdr:row>43</xdr:row>
      <xdr:rowOff>38100</xdr:rowOff>
    </xdr:from>
    <xdr:to>
      <xdr:col>10</xdr:col>
      <xdr:colOff>219075</xdr:colOff>
      <xdr:row>43</xdr:row>
      <xdr:rowOff>152400</xdr:rowOff>
    </xdr:to>
    <xdr:sp>
      <xdr:nvSpPr>
        <xdr:cNvPr id="6" name="Left Arrow 7"/>
        <xdr:cNvSpPr>
          <a:spLocks/>
        </xdr:cNvSpPr>
      </xdr:nvSpPr>
      <xdr:spPr>
        <a:xfrm>
          <a:off x="7172325" y="8867775"/>
          <a:ext cx="171450" cy="114300"/>
        </a:xfrm>
        <a:prstGeom prst="leftArrow">
          <a:avLst>
            <a:gd name="adj" fmla="val -20236"/>
          </a:avLst>
        </a:prstGeom>
        <a:solidFill>
          <a:srgbClr val="FF0000"/>
        </a:solidFill>
        <a:ln w="12700" cmpd="sng">
          <a:solidFill>
            <a:srgbClr val="385D8A"/>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38100</xdr:colOff>
      <xdr:row>44</xdr:row>
      <xdr:rowOff>19050</xdr:rowOff>
    </xdr:from>
    <xdr:to>
      <xdr:col>10</xdr:col>
      <xdr:colOff>219075</xdr:colOff>
      <xdr:row>44</xdr:row>
      <xdr:rowOff>123825</xdr:rowOff>
    </xdr:to>
    <xdr:sp>
      <xdr:nvSpPr>
        <xdr:cNvPr id="7" name="Left Arrow 8"/>
        <xdr:cNvSpPr>
          <a:spLocks/>
        </xdr:cNvSpPr>
      </xdr:nvSpPr>
      <xdr:spPr>
        <a:xfrm>
          <a:off x="7162800" y="9039225"/>
          <a:ext cx="180975" cy="104775"/>
        </a:xfrm>
        <a:prstGeom prst="leftArrow">
          <a:avLst>
            <a:gd name="adj" fmla="val -20236"/>
          </a:avLst>
        </a:prstGeom>
        <a:solidFill>
          <a:srgbClr val="FF0000"/>
        </a:solidFill>
        <a:ln w="12700" cmpd="sng">
          <a:solidFill>
            <a:srgbClr val="385D8A"/>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5"/>
  <dimension ref="A1:AK227"/>
  <sheetViews>
    <sheetView showGridLines="0" tabSelected="1" zoomScale="90" zoomScaleNormal="90" zoomScaleSheetLayoutView="85" workbookViewId="0" topLeftCell="B1">
      <selection activeCell="I9" sqref="I9"/>
    </sheetView>
  </sheetViews>
  <sheetFormatPr defaultColWidth="9.140625" defaultRowHeight="12.75"/>
  <cols>
    <col min="1" max="1" width="6.7109375" style="4" bestFit="1" customWidth="1"/>
    <col min="2" max="2" width="4.7109375" style="55" customWidth="1"/>
    <col min="3" max="3" width="61.28125" style="0" customWidth="1"/>
    <col min="4" max="4" width="2.28125" style="2" bestFit="1" customWidth="1"/>
    <col min="5" max="5" width="14.421875" style="2" customWidth="1"/>
    <col min="6" max="6" width="9.57421875" style="2" customWidth="1"/>
    <col min="7" max="7" width="2.421875" style="3" customWidth="1"/>
    <col min="8" max="8" width="3.7109375" style="2" customWidth="1"/>
    <col min="9" max="9" width="15.7109375" style="0" customWidth="1"/>
    <col min="10" max="10" width="2.421875" style="3" customWidth="1"/>
    <col min="11" max="11" width="14.421875" style="2" customWidth="1"/>
    <col min="12" max="12" width="9.57421875" style="2" customWidth="1"/>
    <col min="13" max="13" width="2.421875" style="3" customWidth="1"/>
    <col min="14" max="14" width="3.7109375" style="3" customWidth="1"/>
    <col min="15" max="15" width="16.7109375" style="0" customWidth="1"/>
    <col min="16" max="16" width="1.421875" style="5" hidden="1" customWidth="1"/>
    <col min="17" max="27" width="9.140625" style="4" customWidth="1"/>
  </cols>
  <sheetData>
    <row r="1" ht="12.75">
      <c r="N1" s="75"/>
    </row>
    <row r="2" spans="1:27" s="1" customFormat="1" ht="56.25" customHeight="1">
      <c r="A2" s="6"/>
      <c r="B2" s="386" t="s">
        <v>169</v>
      </c>
      <c r="C2" s="387"/>
      <c r="D2" s="387"/>
      <c r="E2" s="387"/>
      <c r="F2" s="387"/>
      <c r="G2" s="387"/>
      <c r="H2" s="387"/>
      <c r="I2" s="387"/>
      <c r="J2" s="387"/>
      <c r="K2" s="387"/>
      <c r="L2" s="387"/>
      <c r="M2" s="387"/>
      <c r="N2" s="387"/>
      <c r="O2" s="387"/>
      <c r="P2" s="5"/>
      <c r="Q2" s="6"/>
      <c r="R2" s="6"/>
      <c r="S2" s="6"/>
      <c r="T2" s="6"/>
      <c r="U2" s="6"/>
      <c r="V2" s="6"/>
      <c r="W2" s="6"/>
      <c r="X2" s="6"/>
      <c r="Y2" s="6"/>
      <c r="Z2" s="6"/>
      <c r="AA2" s="6"/>
    </row>
    <row r="3" spans="1:19" ht="72.75" customHeight="1">
      <c r="A3" s="10"/>
      <c r="B3" s="388" t="s">
        <v>190</v>
      </c>
      <c r="C3" s="389"/>
      <c r="D3" s="389"/>
      <c r="E3" s="389"/>
      <c r="F3" s="389"/>
      <c r="G3" s="389"/>
      <c r="H3" s="389"/>
      <c r="I3" s="389"/>
      <c r="J3" s="389"/>
      <c r="K3" s="389"/>
      <c r="L3" s="389"/>
      <c r="M3" s="389"/>
      <c r="N3" s="389"/>
      <c r="O3" s="389"/>
      <c r="P3" s="390"/>
      <c r="S3" s="56"/>
    </row>
    <row r="4" spans="1:19" ht="24.75" customHeight="1" thickBot="1">
      <c r="A4" s="10"/>
      <c r="B4" s="391" t="s">
        <v>131</v>
      </c>
      <c r="C4" s="391"/>
      <c r="D4" s="145"/>
      <c r="E4" s="145"/>
      <c r="G4" s="149"/>
      <c r="H4" s="392" t="s">
        <v>127</v>
      </c>
      <c r="I4" s="392"/>
      <c r="J4" s="392"/>
      <c r="K4" s="392"/>
      <c r="L4" s="392"/>
      <c r="M4" s="392"/>
      <c r="N4" s="392"/>
      <c r="O4" s="392"/>
      <c r="P4" s="146"/>
      <c r="S4" s="56"/>
    </row>
    <row r="5" spans="1:37" ht="19.5" customHeight="1" thickBot="1">
      <c r="A5" s="10"/>
      <c r="B5" s="393"/>
      <c r="C5" s="394"/>
      <c r="D5" s="394"/>
      <c r="E5" s="395"/>
      <c r="F5" s="150"/>
      <c r="G5" s="150"/>
      <c r="H5" s="393" t="s">
        <v>9</v>
      </c>
      <c r="I5" s="394"/>
      <c r="J5" s="394"/>
      <c r="K5" s="394"/>
      <c r="L5" s="394"/>
      <c r="M5" s="394"/>
      <c r="N5" s="394"/>
      <c r="O5" s="395"/>
      <c r="P5" s="396"/>
      <c r="Q5" s="396"/>
      <c r="R5" s="396"/>
      <c r="S5" s="396"/>
      <c r="T5" s="396"/>
      <c r="U5" s="396"/>
      <c r="V5" s="396"/>
      <c r="W5" s="396"/>
      <c r="X5" s="396"/>
      <c r="Y5" s="396"/>
      <c r="Z5" s="146"/>
      <c r="AB5" s="4"/>
      <c r="AC5" s="56"/>
      <c r="AD5" s="4"/>
      <c r="AE5" s="4"/>
      <c r="AF5" s="4"/>
      <c r="AG5" s="4"/>
      <c r="AH5" s="4"/>
      <c r="AI5" s="4"/>
      <c r="AJ5" s="4"/>
      <c r="AK5" s="4"/>
    </row>
    <row r="6" spans="1:27" s="14" customFormat="1" ht="31.5" customHeight="1">
      <c r="A6" s="13"/>
      <c r="B6" s="379" t="s">
        <v>75</v>
      </c>
      <c r="C6" s="379"/>
      <c r="D6" s="379"/>
      <c r="E6" s="379"/>
      <c r="F6" s="379"/>
      <c r="G6" s="379"/>
      <c r="H6" s="379"/>
      <c r="I6" s="379"/>
      <c r="J6" s="379"/>
      <c r="K6" s="379"/>
      <c r="L6" s="379"/>
      <c r="M6" s="379"/>
      <c r="N6" s="379"/>
      <c r="O6" s="379"/>
      <c r="P6" s="379"/>
      <c r="Q6" s="13"/>
      <c r="R6" s="13"/>
      <c r="S6" s="13"/>
      <c r="T6" s="13"/>
      <c r="U6" s="13"/>
      <c r="V6" s="13"/>
      <c r="W6" s="13"/>
      <c r="X6" s="13"/>
      <c r="Y6" s="13"/>
      <c r="Z6" s="13"/>
      <c r="AA6" s="13"/>
    </row>
    <row r="7" spans="1:27" s="11" customFormat="1" ht="12.75">
      <c r="A7" s="10"/>
      <c r="B7" s="380" t="s">
        <v>161</v>
      </c>
      <c r="C7" s="381"/>
      <c r="D7" s="12"/>
      <c r="E7" s="12"/>
      <c r="F7" s="12"/>
      <c r="G7" s="16"/>
      <c r="H7" s="12"/>
      <c r="J7" s="16"/>
      <c r="K7" s="12"/>
      <c r="L7" s="12"/>
      <c r="M7" s="16"/>
      <c r="N7" s="16"/>
      <c r="P7" s="17"/>
      <c r="Q7" s="10"/>
      <c r="R7" s="10"/>
      <c r="S7" s="10"/>
      <c r="T7" s="10"/>
      <c r="U7" s="10"/>
      <c r="V7" s="10"/>
      <c r="W7" s="10"/>
      <c r="X7" s="10"/>
      <c r="Y7" s="10"/>
      <c r="Z7" s="10"/>
      <c r="AA7" s="10"/>
    </row>
    <row r="8" spans="1:27" s="19" customFormat="1" ht="15">
      <c r="A8" s="15"/>
      <c r="B8" s="381"/>
      <c r="C8" s="381"/>
      <c r="D8" s="18"/>
      <c r="E8" s="18"/>
      <c r="F8" s="18"/>
      <c r="G8" s="74"/>
      <c r="H8" s="382" t="s">
        <v>123</v>
      </c>
      <c r="I8" s="382"/>
      <c r="J8" s="74"/>
      <c r="K8" s="18"/>
      <c r="L8" s="18"/>
      <c r="M8" s="74"/>
      <c r="N8" s="382" t="s">
        <v>124</v>
      </c>
      <c r="O8" s="382"/>
      <c r="P8" s="20"/>
      <c r="Q8" s="15"/>
      <c r="R8" s="188"/>
      <c r="S8" s="188"/>
      <c r="T8" s="15"/>
      <c r="U8" s="15"/>
      <c r="V8" s="15"/>
      <c r="W8" s="15"/>
      <c r="X8" s="15"/>
      <c r="Y8" s="15"/>
      <c r="Z8" s="15"/>
      <c r="AA8" s="15"/>
    </row>
    <row r="9" spans="1:27" s="19" customFormat="1" ht="15">
      <c r="A9" s="15"/>
      <c r="B9" s="381"/>
      <c r="C9" s="381"/>
      <c r="D9" s="18"/>
      <c r="E9" s="18"/>
      <c r="F9" s="18"/>
      <c r="G9" s="21"/>
      <c r="H9" s="18">
        <v>20</v>
      </c>
      <c r="I9" s="61" t="s">
        <v>9</v>
      </c>
      <c r="J9" s="21"/>
      <c r="K9" s="18"/>
      <c r="L9" s="18"/>
      <c r="M9" s="21"/>
      <c r="N9" s="22">
        <v>20</v>
      </c>
      <c r="O9" s="61" t="s">
        <v>9</v>
      </c>
      <c r="P9" s="23"/>
      <c r="Q9" s="15"/>
      <c r="R9" s="110"/>
      <c r="S9" s="110"/>
      <c r="T9" s="15"/>
      <c r="U9" s="15"/>
      <c r="V9" s="15"/>
      <c r="W9" s="15"/>
      <c r="X9" s="15"/>
      <c r="Y9" s="15"/>
      <c r="Z9" s="15"/>
      <c r="AA9" s="15"/>
    </row>
    <row r="10" spans="1:27" s="19" customFormat="1" ht="15.75" thickBot="1">
      <c r="A10" s="15"/>
      <c r="B10" s="383" t="s">
        <v>17</v>
      </c>
      <c r="C10" s="383"/>
      <c r="D10" s="384"/>
      <c r="E10" s="384"/>
      <c r="F10" s="384"/>
      <c r="G10" s="384"/>
      <c r="H10" s="384"/>
      <c r="I10" s="384"/>
      <c r="J10" s="87"/>
      <c r="K10" s="87"/>
      <c r="L10" s="87"/>
      <c r="M10" s="64"/>
      <c r="N10" s="64"/>
      <c r="O10" s="385"/>
      <c r="P10" s="385"/>
      <c r="Q10" s="15"/>
      <c r="R10" s="110"/>
      <c r="S10" s="187"/>
      <c r="T10" s="15"/>
      <c r="U10" s="15"/>
      <c r="V10" s="15"/>
      <c r="W10" s="15"/>
      <c r="X10" s="15"/>
      <c r="Y10" s="15"/>
      <c r="Z10" s="15"/>
      <c r="AA10" s="15"/>
    </row>
    <row r="11" spans="1:27" s="19" customFormat="1" ht="15.75" thickBot="1">
      <c r="A11" s="15"/>
      <c r="B11" s="51">
        <v>1</v>
      </c>
      <c r="C11" s="19" t="s">
        <v>96</v>
      </c>
      <c r="D11" s="18"/>
      <c r="E11" s="18"/>
      <c r="F11" s="18"/>
      <c r="G11" s="24"/>
      <c r="H11" s="373">
        <v>0</v>
      </c>
      <c r="I11" s="374"/>
      <c r="J11" s="26"/>
      <c r="K11" s="94"/>
      <c r="L11" s="18"/>
      <c r="M11" s="24"/>
      <c r="N11" s="370">
        <v>0</v>
      </c>
      <c r="O11" s="371"/>
      <c r="Q11" s="15"/>
      <c r="R11" s="110" t="s">
        <v>9</v>
      </c>
      <c r="S11" s="110"/>
      <c r="T11" s="15"/>
      <c r="U11" s="15"/>
      <c r="V11" s="15"/>
      <c r="W11" s="15"/>
      <c r="X11" s="15"/>
      <c r="Y11" s="15"/>
      <c r="Z11" s="15"/>
      <c r="AA11" s="15"/>
    </row>
    <row r="12" spans="1:27" s="19" customFormat="1" ht="15">
      <c r="A12" s="15"/>
      <c r="B12" s="51"/>
      <c r="C12" s="58" t="s">
        <v>173</v>
      </c>
      <c r="D12" s="18"/>
      <c r="E12" s="18"/>
      <c r="F12" s="18"/>
      <c r="G12" s="26"/>
      <c r="H12" s="375">
        <f>SUM(H11:H11)</f>
        <v>0</v>
      </c>
      <c r="I12" s="376"/>
      <c r="J12" s="26"/>
      <c r="K12" s="18"/>
      <c r="L12" s="18"/>
      <c r="M12" s="26"/>
      <c r="N12" s="377">
        <f>SUM(N11:N11)</f>
        <v>0</v>
      </c>
      <c r="O12" s="378"/>
      <c r="Q12" s="15"/>
      <c r="R12" s="110">
        <v>0</v>
      </c>
      <c r="S12" s="110"/>
      <c r="T12" s="15"/>
      <c r="U12" s="15"/>
      <c r="V12" s="15"/>
      <c r="W12" s="15"/>
      <c r="X12" s="15"/>
      <c r="Y12" s="15"/>
      <c r="Z12" s="15"/>
      <c r="AA12" s="15"/>
    </row>
    <row r="13" spans="1:27" s="19" customFormat="1" ht="15.75" thickBot="1">
      <c r="A13" s="15"/>
      <c r="B13" s="67" t="s">
        <v>85</v>
      </c>
      <c r="C13" s="68"/>
      <c r="D13" s="69"/>
      <c r="E13" s="69"/>
      <c r="F13" s="69"/>
      <c r="G13" s="65"/>
      <c r="H13" s="69"/>
      <c r="I13" s="70"/>
      <c r="J13" s="65"/>
      <c r="K13" s="69"/>
      <c r="L13" s="69"/>
      <c r="M13" s="65"/>
      <c r="N13" s="66"/>
      <c r="O13" s="332"/>
      <c r="P13" s="332"/>
      <c r="Q13" s="15"/>
      <c r="R13" s="76">
        <v>0.27</v>
      </c>
      <c r="S13" s="110"/>
      <c r="T13" s="15"/>
      <c r="U13" s="15"/>
      <c r="V13" s="15"/>
      <c r="W13" s="15"/>
      <c r="X13" s="15"/>
      <c r="Y13" s="15"/>
      <c r="Z13" s="15"/>
      <c r="AA13" s="15"/>
    </row>
    <row r="14" spans="1:27" s="19" customFormat="1" ht="15.75" thickBot="1">
      <c r="A14" s="15"/>
      <c r="B14" s="51">
        <v>1</v>
      </c>
      <c r="C14" s="19" t="s">
        <v>171</v>
      </c>
      <c r="D14" s="25" t="s">
        <v>9</v>
      </c>
      <c r="E14" s="25"/>
      <c r="F14" s="93"/>
      <c r="G14" s="24" t="s">
        <v>9</v>
      </c>
      <c r="H14" s="370">
        <v>0</v>
      </c>
      <c r="I14" s="371"/>
      <c r="J14" s="88" t="s">
        <v>9</v>
      </c>
      <c r="K14" s="93"/>
      <c r="L14" s="93"/>
      <c r="M14" s="24" t="s">
        <v>9</v>
      </c>
      <c r="N14" s="370">
        <v>0</v>
      </c>
      <c r="O14" s="371"/>
      <c r="P14" s="19" t="s">
        <v>9</v>
      </c>
      <c r="Q14" s="15"/>
      <c r="R14" s="110">
        <v>0.26</v>
      </c>
      <c r="S14" s="110"/>
      <c r="T14" s="188"/>
      <c r="U14" s="15"/>
      <c r="V14" s="15"/>
      <c r="W14" s="15"/>
      <c r="X14" s="15"/>
      <c r="Y14" s="15"/>
      <c r="Z14" s="15"/>
      <c r="AA14" s="15"/>
    </row>
    <row r="15" spans="1:27" s="19" customFormat="1" ht="15.75" thickBot="1">
      <c r="A15" s="15"/>
      <c r="B15" s="51">
        <v>2</v>
      </c>
      <c r="C15" s="19" t="s">
        <v>172</v>
      </c>
      <c r="D15" s="25" t="s">
        <v>9</v>
      </c>
      <c r="E15" s="25"/>
      <c r="F15" s="93"/>
      <c r="G15" s="24" t="s">
        <v>9</v>
      </c>
      <c r="H15" s="370">
        <v>0</v>
      </c>
      <c r="I15" s="371"/>
      <c r="J15" s="88" t="s">
        <v>9</v>
      </c>
      <c r="K15" s="93"/>
      <c r="L15" s="93"/>
      <c r="M15" s="24" t="s">
        <v>9</v>
      </c>
      <c r="N15" s="370">
        <v>0</v>
      </c>
      <c r="O15" s="371"/>
      <c r="P15" s="19" t="s">
        <v>9</v>
      </c>
      <c r="Q15" s="15"/>
      <c r="R15" s="110">
        <v>0.25</v>
      </c>
      <c r="S15" s="110"/>
      <c r="T15" s="188"/>
      <c r="U15" s="15"/>
      <c r="V15" s="15"/>
      <c r="W15" s="15"/>
      <c r="X15" s="15"/>
      <c r="Y15" s="15"/>
      <c r="Z15" s="15"/>
      <c r="AA15" s="15"/>
    </row>
    <row r="16" spans="1:27" s="19" customFormat="1" ht="15">
      <c r="A16" s="15"/>
      <c r="B16" s="52"/>
      <c r="C16" s="58" t="s">
        <v>174</v>
      </c>
      <c r="D16" s="18"/>
      <c r="E16" s="18"/>
      <c r="F16" s="18"/>
      <c r="G16" s="28"/>
      <c r="H16" s="366">
        <f>SUM(H14:H15)</f>
        <v>0</v>
      </c>
      <c r="I16" s="372"/>
      <c r="J16" s="28"/>
      <c r="K16" s="18"/>
      <c r="L16" s="18"/>
      <c r="M16" s="28"/>
      <c r="N16" s="366">
        <f>SUM(N14:N15)</f>
        <v>0</v>
      </c>
      <c r="O16" s="367"/>
      <c r="Q16" s="15"/>
      <c r="R16" s="110">
        <v>0.24</v>
      </c>
      <c r="S16" s="110"/>
      <c r="T16" s="188"/>
      <c r="U16" s="15"/>
      <c r="V16" s="15"/>
      <c r="W16" s="15"/>
      <c r="X16" s="15"/>
      <c r="Y16" s="15"/>
      <c r="Z16" s="15"/>
      <c r="AA16" s="15"/>
    </row>
    <row r="17" spans="1:27" s="19" customFormat="1" ht="15.75" thickBot="1">
      <c r="A17" s="15"/>
      <c r="B17" s="67" t="s">
        <v>86</v>
      </c>
      <c r="C17" s="68"/>
      <c r="D17" s="69"/>
      <c r="E17" s="69"/>
      <c r="F17" s="69"/>
      <c r="G17" s="65"/>
      <c r="H17" s="69"/>
      <c r="I17" s="70"/>
      <c r="J17" s="65"/>
      <c r="K17" s="69"/>
      <c r="L17" s="69"/>
      <c r="M17" s="65"/>
      <c r="N17" s="66"/>
      <c r="O17" s="332"/>
      <c r="P17" s="332"/>
      <c r="Q17" s="15"/>
      <c r="R17" s="188"/>
      <c r="S17" s="188"/>
      <c r="T17" s="188"/>
      <c r="U17" s="15"/>
      <c r="V17" s="15"/>
      <c r="W17" s="15"/>
      <c r="X17" s="15"/>
      <c r="Y17" s="15"/>
      <c r="Z17" s="15"/>
      <c r="AA17" s="15"/>
    </row>
    <row r="18" spans="1:27" s="19" customFormat="1" ht="15.75" thickBot="1">
      <c r="A18" s="15"/>
      <c r="B18" s="51">
        <v>1</v>
      </c>
      <c r="C18" s="19" t="s">
        <v>24</v>
      </c>
      <c r="D18" s="18"/>
      <c r="E18" s="94"/>
      <c r="F18" s="94"/>
      <c r="G18" s="100"/>
      <c r="H18" s="335">
        <v>0</v>
      </c>
      <c r="I18" s="336"/>
      <c r="J18" s="89"/>
      <c r="K18" s="94"/>
      <c r="L18" s="94"/>
      <c r="M18" s="100"/>
      <c r="N18" s="335">
        <v>0</v>
      </c>
      <c r="O18" s="336"/>
      <c r="Q18" s="15"/>
      <c r="R18" s="188"/>
      <c r="S18" s="188"/>
      <c r="T18" s="188"/>
      <c r="U18" s="15"/>
      <c r="V18" s="15"/>
      <c r="W18" s="15"/>
      <c r="X18" s="15"/>
      <c r="Y18" s="15"/>
      <c r="Z18" s="15"/>
      <c r="AA18" s="15"/>
    </row>
    <row r="19" spans="1:27" s="19" customFormat="1" ht="15.75" thickBot="1">
      <c r="A19" s="15"/>
      <c r="B19" s="51">
        <v>2</v>
      </c>
      <c r="C19" s="19" t="s">
        <v>97</v>
      </c>
      <c r="D19" s="18"/>
      <c r="E19" s="94"/>
      <c r="F19" s="94"/>
      <c r="G19" s="100"/>
      <c r="H19" s="335">
        <v>0</v>
      </c>
      <c r="I19" s="336"/>
      <c r="J19" s="89"/>
      <c r="K19" s="94"/>
      <c r="L19" s="94"/>
      <c r="M19" s="100"/>
      <c r="N19" s="335">
        <v>0</v>
      </c>
      <c r="O19" s="336"/>
      <c r="Q19" s="15"/>
      <c r="R19" s="188"/>
      <c r="S19" s="188"/>
      <c r="T19" s="188"/>
      <c r="U19" s="15"/>
      <c r="V19" s="15"/>
      <c r="W19" s="15"/>
      <c r="X19" s="15"/>
      <c r="Y19" s="15"/>
      <c r="Z19" s="15"/>
      <c r="AA19" s="15"/>
    </row>
    <row r="20" spans="1:27" s="19" customFormat="1" ht="15.75" thickBot="1">
      <c r="A20" s="15"/>
      <c r="B20" s="51">
        <v>3</v>
      </c>
      <c r="C20" s="19" t="s">
        <v>14</v>
      </c>
      <c r="D20" s="18"/>
      <c r="E20" s="94"/>
      <c r="F20" s="94"/>
      <c r="G20" s="100"/>
      <c r="H20" s="335">
        <v>0</v>
      </c>
      <c r="I20" s="336"/>
      <c r="J20" s="89"/>
      <c r="K20" s="94"/>
      <c r="L20" s="94"/>
      <c r="M20" s="100"/>
      <c r="N20" s="335">
        <v>0</v>
      </c>
      <c r="O20" s="336"/>
      <c r="Q20" s="15"/>
      <c r="R20" s="188"/>
      <c r="S20" s="188"/>
      <c r="T20" s="188"/>
      <c r="U20" s="15"/>
      <c r="V20" s="15"/>
      <c r="W20" s="15"/>
      <c r="X20" s="15"/>
      <c r="Y20" s="15"/>
      <c r="Z20" s="15"/>
      <c r="AA20" s="15"/>
    </row>
    <row r="21" spans="1:27" s="19" customFormat="1" ht="15.75" thickBot="1">
      <c r="A21" s="15"/>
      <c r="B21" s="51">
        <v>4</v>
      </c>
      <c r="C21" s="15" t="s">
        <v>13</v>
      </c>
      <c r="D21" s="30" t="s">
        <v>9</v>
      </c>
      <c r="E21" s="142"/>
      <c r="F21" s="142"/>
      <c r="G21" s="104" t="s">
        <v>9</v>
      </c>
      <c r="H21" s="368">
        <v>0</v>
      </c>
      <c r="I21" s="369"/>
      <c r="J21" s="90" t="s">
        <v>9</v>
      </c>
      <c r="K21" s="142"/>
      <c r="L21" s="142"/>
      <c r="M21" s="104" t="s">
        <v>9</v>
      </c>
      <c r="N21" s="368">
        <v>0</v>
      </c>
      <c r="O21" s="369"/>
      <c r="P21" s="19" t="s">
        <v>9</v>
      </c>
      <c r="Q21" s="15"/>
      <c r="R21" s="188"/>
      <c r="S21" s="188"/>
      <c r="T21" s="188"/>
      <c r="U21" s="15"/>
      <c r="V21" s="15"/>
      <c r="W21" s="15"/>
      <c r="X21" s="15"/>
      <c r="Y21" s="15"/>
      <c r="Z21" s="15"/>
      <c r="AA21" s="15"/>
    </row>
    <row r="22" spans="1:27" s="19" customFormat="1" ht="15.75" thickBot="1">
      <c r="A22" s="15"/>
      <c r="B22" s="51">
        <v>5</v>
      </c>
      <c r="C22" s="19" t="s">
        <v>98</v>
      </c>
      <c r="D22" s="25" t="s">
        <v>9</v>
      </c>
      <c r="E22" s="94"/>
      <c r="F22" s="94"/>
      <c r="G22" s="102" t="s">
        <v>10</v>
      </c>
      <c r="H22" s="337">
        <v>0</v>
      </c>
      <c r="I22" s="338"/>
      <c r="J22" s="101" t="s">
        <v>4</v>
      </c>
      <c r="K22" s="94"/>
      <c r="L22" s="94"/>
      <c r="M22" s="102" t="s">
        <v>32</v>
      </c>
      <c r="N22" s="337">
        <v>0</v>
      </c>
      <c r="O22" s="338"/>
      <c r="P22" s="60" t="s">
        <v>4</v>
      </c>
      <c r="Q22" s="141" t="s">
        <v>4</v>
      </c>
      <c r="R22" s="188"/>
      <c r="S22" s="188"/>
      <c r="T22" s="188"/>
      <c r="U22" s="15"/>
      <c r="V22" s="15"/>
      <c r="W22" s="15"/>
      <c r="X22" s="15"/>
      <c r="Y22" s="15"/>
      <c r="Z22" s="15"/>
      <c r="AA22" s="15"/>
    </row>
    <row r="23" spans="1:27" s="19" customFormat="1" ht="15.75" thickBot="1">
      <c r="A23" s="15"/>
      <c r="B23" s="51">
        <v>6</v>
      </c>
      <c r="C23" s="19" t="s">
        <v>15</v>
      </c>
      <c r="D23" s="18"/>
      <c r="E23" s="94"/>
      <c r="F23" s="94"/>
      <c r="G23" s="100"/>
      <c r="H23" s="335">
        <v>0</v>
      </c>
      <c r="I23" s="336"/>
      <c r="J23" s="89"/>
      <c r="K23" s="94"/>
      <c r="L23" s="94"/>
      <c r="M23" s="100"/>
      <c r="N23" s="335">
        <v>0</v>
      </c>
      <c r="O23" s="336"/>
      <c r="Q23" s="15"/>
      <c r="R23" s="188"/>
      <c r="S23" s="188"/>
      <c r="T23" s="188"/>
      <c r="U23" s="15"/>
      <c r="V23" s="15"/>
      <c r="W23" s="15"/>
      <c r="X23" s="15"/>
      <c r="Y23" s="15"/>
      <c r="Z23" s="15"/>
      <c r="AA23" s="15"/>
    </row>
    <row r="24" spans="1:27" s="19" customFormat="1" ht="15.75" thickBot="1">
      <c r="A24" s="15"/>
      <c r="B24" s="51">
        <v>7</v>
      </c>
      <c r="C24" s="19" t="s">
        <v>162</v>
      </c>
      <c r="D24" s="18"/>
      <c r="E24" s="94"/>
      <c r="F24" s="94"/>
      <c r="G24" s="100"/>
      <c r="H24" s="335">
        <v>0</v>
      </c>
      <c r="I24" s="336"/>
      <c r="J24" s="89"/>
      <c r="K24" s="94"/>
      <c r="L24" s="94"/>
      <c r="M24" s="100"/>
      <c r="N24" s="335">
        <v>0</v>
      </c>
      <c r="O24" s="336"/>
      <c r="Q24" s="15"/>
      <c r="R24" s="188"/>
      <c r="S24" s="188"/>
      <c r="T24" s="188"/>
      <c r="U24" s="15"/>
      <c r="V24" s="15"/>
      <c r="W24" s="15"/>
      <c r="X24" s="15"/>
      <c r="Y24" s="15"/>
      <c r="Z24" s="15"/>
      <c r="AA24" s="15"/>
    </row>
    <row r="25" spans="1:27" s="19" customFormat="1" ht="15.75" thickBot="1">
      <c r="A25" s="15"/>
      <c r="B25" s="51">
        <v>8</v>
      </c>
      <c r="C25" s="19" t="s">
        <v>3</v>
      </c>
      <c r="D25" s="18"/>
      <c r="E25" s="95" t="s">
        <v>30</v>
      </c>
      <c r="F25" s="96" t="s">
        <v>31</v>
      </c>
      <c r="G25" s="100"/>
      <c r="H25" s="364"/>
      <c r="I25" s="365"/>
      <c r="J25" s="89"/>
      <c r="K25" s="95" t="s">
        <v>30</v>
      </c>
      <c r="L25" s="96" t="s">
        <v>31</v>
      </c>
      <c r="M25" s="100"/>
      <c r="N25" s="364"/>
      <c r="O25" s="365"/>
      <c r="Q25" s="15"/>
      <c r="R25" s="188"/>
      <c r="S25" s="188"/>
      <c r="T25" s="188"/>
      <c r="U25" s="15"/>
      <c r="V25" s="15"/>
      <c r="W25" s="15"/>
      <c r="X25" s="15"/>
      <c r="Y25" s="15"/>
      <c r="Z25" s="15"/>
      <c r="AA25" s="15"/>
    </row>
    <row r="26" spans="1:27" s="19" customFormat="1" ht="15.75" thickBot="1">
      <c r="A26" s="15"/>
      <c r="B26" s="51" t="s">
        <v>9</v>
      </c>
      <c r="D26" s="18"/>
      <c r="E26" s="111">
        <v>0</v>
      </c>
      <c r="F26" s="112">
        <v>0</v>
      </c>
      <c r="G26" s="29"/>
      <c r="H26" s="366">
        <f>E26*F26</f>
        <v>0</v>
      </c>
      <c r="I26" s="367"/>
      <c r="J26" s="29"/>
      <c r="K26" s="111">
        <v>0</v>
      </c>
      <c r="L26" s="112">
        <v>0</v>
      </c>
      <c r="M26" s="29"/>
      <c r="N26" s="366">
        <f>K26*L26</f>
        <v>0</v>
      </c>
      <c r="O26" s="367"/>
      <c r="Q26" s="15"/>
      <c r="R26" s="188"/>
      <c r="S26" s="188"/>
      <c r="T26" s="188"/>
      <c r="U26" s="15"/>
      <c r="V26" s="15"/>
      <c r="W26" s="15"/>
      <c r="X26" s="15"/>
      <c r="Y26" s="15"/>
      <c r="Z26" s="15"/>
      <c r="AA26" s="15"/>
    </row>
    <row r="27" spans="1:27" s="19" customFormat="1" ht="15">
      <c r="A27" s="15"/>
      <c r="B27" s="52"/>
      <c r="C27" s="58" t="s">
        <v>175</v>
      </c>
      <c r="D27" s="18"/>
      <c r="E27" s="18"/>
      <c r="F27" s="18"/>
      <c r="G27" s="28"/>
      <c r="H27" s="355">
        <f>(H18+H19+H20+H21-H22+H23+H24+H26)</f>
        <v>0</v>
      </c>
      <c r="I27" s="356"/>
      <c r="J27" s="28"/>
      <c r="K27" s="18"/>
      <c r="L27" s="18"/>
      <c r="M27" s="28"/>
      <c r="N27" s="355">
        <f>(N18+N19+N20+N21-N22+N23+N24+N26)</f>
        <v>0</v>
      </c>
      <c r="O27" s="356"/>
      <c r="Q27" s="15"/>
      <c r="R27" s="188"/>
      <c r="S27" s="188"/>
      <c r="T27" s="188"/>
      <c r="U27" s="15"/>
      <c r="V27" s="15"/>
      <c r="W27" s="15"/>
      <c r="X27" s="15"/>
      <c r="Y27" s="15"/>
      <c r="Z27" s="15"/>
      <c r="AA27" s="15"/>
    </row>
    <row r="28" spans="1:27" s="19" customFormat="1" ht="15.75" thickBot="1">
      <c r="A28" s="15"/>
      <c r="B28" s="67" t="s">
        <v>87</v>
      </c>
      <c r="C28" s="68"/>
      <c r="D28" s="69"/>
      <c r="E28" s="69"/>
      <c r="F28" s="69"/>
      <c r="G28" s="65"/>
      <c r="H28" s="69"/>
      <c r="I28" s="70"/>
      <c r="J28" s="65"/>
      <c r="K28" s="69"/>
      <c r="L28" s="69"/>
      <c r="M28" s="65"/>
      <c r="N28" s="66"/>
      <c r="O28" s="332"/>
      <c r="P28" s="332"/>
      <c r="Q28" s="15"/>
      <c r="R28" s="188"/>
      <c r="S28" s="188"/>
      <c r="T28" s="188"/>
      <c r="U28" s="15"/>
      <c r="V28" s="15"/>
      <c r="W28" s="15"/>
      <c r="X28" s="15"/>
      <c r="Y28" s="15"/>
      <c r="Z28" s="15"/>
      <c r="AA28" s="15"/>
    </row>
    <row r="29" spans="1:27" s="19" customFormat="1" ht="15.75" thickBot="1">
      <c r="A29" s="15"/>
      <c r="B29" s="51">
        <v>1</v>
      </c>
      <c r="C29" s="19" t="s">
        <v>83</v>
      </c>
      <c r="D29" s="18"/>
      <c r="E29" s="18"/>
      <c r="F29" s="94"/>
      <c r="G29" s="100"/>
      <c r="H29" s="335">
        <v>0</v>
      </c>
      <c r="I29" s="336"/>
      <c r="J29" s="89"/>
      <c r="K29" s="94"/>
      <c r="L29" s="94"/>
      <c r="M29" s="100"/>
      <c r="N29" s="335">
        <v>0</v>
      </c>
      <c r="O29" s="336"/>
      <c r="Q29" s="15"/>
      <c r="R29" s="188"/>
      <c r="S29" s="188"/>
      <c r="T29" s="188"/>
      <c r="U29" s="15"/>
      <c r="V29" s="15"/>
      <c r="W29" s="15"/>
      <c r="X29" s="15"/>
      <c r="Y29" s="15"/>
      <c r="Z29" s="15"/>
      <c r="AA29" s="15"/>
    </row>
    <row r="30" spans="1:27" s="19" customFormat="1" ht="15">
      <c r="A30" s="15"/>
      <c r="B30" s="52"/>
      <c r="C30" s="58" t="s">
        <v>176</v>
      </c>
      <c r="D30" s="18"/>
      <c r="E30" s="18"/>
      <c r="F30" s="18"/>
      <c r="G30" s="28"/>
      <c r="H30" s="355">
        <f>SUM(H29)</f>
        <v>0</v>
      </c>
      <c r="I30" s="352"/>
      <c r="J30" s="28"/>
      <c r="K30" s="94"/>
      <c r="L30" s="94"/>
      <c r="M30" s="28"/>
      <c r="N30" s="355">
        <f>SUM(N29)</f>
        <v>0</v>
      </c>
      <c r="O30" s="356"/>
      <c r="Q30" s="15"/>
      <c r="R30" s="188"/>
      <c r="S30" s="188"/>
      <c r="T30" s="188"/>
      <c r="U30" s="15"/>
      <c r="V30" s="15"/>
      <c r="W30" s="15"/>
      <c r="X30" s="15"/>
      <c r="Y30" s="15"/>
      <c r="Z30" s="15"/>
      <c r="AA30" s="15"/>
    </row>
    <row r="31" spans="1:27" s="19" customFormat="1" ht="15.75" thickBot="1">
      <c r="A31" s="15"/>
      <c r="B31" s="362" t="s">
        <v>88</v>
      </c>
      <c r="C31" s="363"/>
      <c r="D31" s="363"/>
      <c r="E31" s="363"/>
      <c r="F31" s="363"/>
      <c r="G31" s="363"/>
      <c r="H31" s="363"/>
      <c r="I31" s="363"/>
      <c r="J31" s="363"/>
      <c r="K31" s="363"/>
      <c r="L31" s="363"/>
      <c r="M31" s="363"/>
      <c r="N31" s="363"/>
      <c r="O31" s="363"/>
      <c r="P31" s="363"/>
      <c r="Q31" s="15"/>
      <c r="R31" s="15"/>
      <c r="S31" s="15"/>
      <c r="T31" s="15"/>
      <c r="U31" s="15"/>
      <c r="V31" s="15"/>
      <c r="W31" s="15"/>
      <c r="X31" s="15"/>
      <c r="Y31" s="15"/>
      <c r="Z31" s="15"/>
      <c r="AA31" s="15"/>
    </row>
    <row r="32" spans="1:27" s="19" customFormat="1" ht="15.75" thickBot="1">
      <c r="A32" s="15"/>
      <c r="B32" s="51">
        <v>1</v>
      </c>
      <c r="C32" s="19" t="s">
        <v>29</v>
      </c>
      <c r="D32" s="18"/>
      <c r="E32" s="18"/>
      <c r="F32" s="94"/>
      <c r="G32" s="100"/>
      <c r="H32" s="335">
        <v>0</v>
      </c>
      <c r="I32" s="336"/>
      <c r="J32" s="89"/>
      <c r="K32" s="94"/>
      <c r="L32" s="94"/>
      <c r="M32" s="100"/>
      <c r="N32" s="335">
        <v>0</v>
      </c>
      <c r="O32" s="336"/>
      <c r="Q32" s="15"/>
      <c r="R32" s="15"/>
      <c r="S32" s="15"/>
      <c r="T32" s="15"/>
      <c r="U32" s="15"/>
      <c r="V32" s="15"/>
      <c r="W32" s="15"/>
      <c r="X32" s="15"/>
      <c r="Y32" s="15"/>
      <c r="Z32" s="15"/>
      <c r="AA32" s="15"/>
    </row>
    <row r="33" spans="1:27" s="19" customFormat="1" ht="15.75" thickBot="1">
      <c r="A33" s="15"/>
      <c r="B33" s="51">
        <v>2</v>
      </c>
      <c r="C33" s="19" t="s">
        <v>25</v>
      </c>
      <c r="D33" s="25" t="s">
        <v>9</v>
      </c>
      <c r="E33" s="25"/>
      <c r="F33" s="93"/>
      <c r="G33" s="102" t="s">
        <v>10</v>
      </c>
      <c r="H33" s="337">
        <v>0</v>
      </c>
      <c r="I33" s="338"/>
      <c r="J33" s="101" t="s">
        <v>4</v>
      </c>
      <c r="K33" s="93"/>
      <c r="L33" s="93"/>
      <c r="M33" s="102" t="s">
        <v>32</v>
      </c>
      <c r="N33" s="337">
        <v>0</v>
      </c>
      <c r="O33" s="338"/>
      <c r="P33" s="60" t="s">
        <v>4</v>
      </c>
      <c r="Q33" s="141" t="s">
        <v>4</v>
      </c>
      <c r="R33" s="15"/>
      <c r="S33" s="15"/>
      <c r="T33" s="15"/>
      <c r="U33" s="15"/>
      <c r="V33" s="15"/>
      <c r="W33" s="15"/>
      <c r="X33" s="15"/>
      <c r="Y33" s="15"/>
      <c r="Z33" s="15"/>
      <c r="AA33" s="15"/>
    </row>
    <row r="34" spans="1:27" s="19" customFormat="1" ht="15.75" thickBot="1">
      <c r="A34" s="76"/>
      <c r="B34" s="51">
        <v>3</v>
      </c>
      <c r="C34" s="19" t="s">
        <v>14</v>
      </c>
      <c r="D34" s="25"/>
      <c r="E34" s="25"/>
      <c r="F34" s="93"/>
      <c r="G34" s="103"/>
      <c r="H34" s="360">
        <v>0</v>
      </c>
      <c r="I34" s="361"/>
      <c r="J34" s="91"/>
      <c r="K34" s="93"/>
      <c r="L34" s="93"/>
      <c r="M34" s="103"/>
      <c r="N34" s="360">
        <v>0</v>
      </c>
      <c r="O34" s="361"/>
      <c r="P34" s="60"/>
      <c r="Q34" s="15"/>
      <c r="R34" s="15"/>
      <c r="S34" s="15"/>
      <c r="T34" s="15"/>
      <c r="U34" s="15"/>
      <c r="V34" s="15"/>
      <c r="W34" s="15"/>
      <c r="X34" s="15"/>
      <c r="Y34" s="15"/>
      <c r="Z34" s="15"/>
      <c r="AA34" s="15"/>
    </row>
    <row r="35" spans="2:26" ht="15">
      <c r="B35" s="57"/>
      <c r="C35" s="58" t="s">
        <v>207</v>
      </c>
      <c r="G35" s="59"/>
      <c r="H35" s="357">
        <f>(H32-H33+H34)</f>
        <v>0</v>
      </c>
      <c r="I35" s="352"/>
      <c r="J35" s="59"/>
      <c r="M35" s="59"/>
      <c r="N35" s="357">
        <f>(N32-N33+N34)</f>
        <v>0</v>
      </c>
      <c r="O35" s="352"/>
      <c r="Q35" s="169"/>
      <c r="R35" s="169"/>
      <c r="S35" s="169"/>
      <c r="T35" s="170"/>
      <c r="U35" s="169"/>
      <c r="V35" s="169"/>
      <c r="W35" s="169"/>
      <c r="X35" s="169"/>
      <c r="Y35" s="169"/>
      <c r="Z35" s="169"/>
    </row>
    <row r="36" spans="2:26" ht="12.75">
      <c r="B36" s="358" t="s">
        <v>99</v>
      </c>
      <c r="C36" s="359"/>
      <c r="D36" s="359"/>
      <c r="E36" s="359"/>
      <c r="F36" s="359"/>
      <c r="G36" s="359"/>
      <c r="H36" s="359"/>
      <c r="I36" s="359"/>
      <c r="J36" s="359"/>
      <c r="K36" s="359"/>
      <c r="L36" s="359"/>
      <c r="M36" s="359"/>
      <c r="N36" s="359"/>
      <c r="O36" s="359"/>
      <c r="P36" s="359"/>
      <c r="Q36" s="169"/>
      <c r="R36" s="169"/>
      <c r="S36" s="169"/>
      <c r="T36" s="170"/>
      <c r="U36" s="169"/>
      <c r="V36" s="169"/>
      <c r="W36" s="169"/>
      <c r="X36" s="169"/>
      <c r="Y36" s="169"/>
      <c r="Z36" s="169"/>
    </row>
    <row r="37" spans="1:27" s="19" customFormat="1" ht="15">
      <c r="A37" s="15"/>
      <c r="B37" s="358" t="s">
        <v>180</v>
      </c>
      <c r="C37" s="359"/>
      <c r="D37" s="359"/>
      <c r="E37" s="359"/>
      <c r="F37" s="359"/>
      <c r="G37" s="359"/>
      <c r="H37" s="359"/>
      <c r="I37" s="359"/>
      <c r="J37" s="359"/>
      <c r="K37" s="359"/>
      <c r="L37" s="359"/>
      <c r="M37" s="359"/>
      <c r="N37" s="359"/>
      <c r="O37" s="359"/>
      <c r="P37" s="359"/>
      <c r="Q37" s="15"/>
      <c r="R37" s="15"/>
      <c r="S37" s="15"/>
      <c r="T37" s="15"/>
      <c r="U37" s="15"/>
      <c r="V37" s="15"/>
      <c r="W37" s="15"/>
      <c r="X37" s="15"/>
      <c r="Y37" s="15"/>
      <c r="Z37" s="15"/>
      <c r="AA37" s="15"/>
    </row>
    <row r="38" spans="1:27" s="19" customFormat="1" ht="15.75" thickBot="1">
      <c r="A38" s="15"/>
      <c r="B38" s="67" t="s">
        <v>89</v>
      </c>
      <c r="C38" s="68"/>
      <c r="D38" s="69"/>
      <c r="E38" s="69"/>
      <c r="F38" s="69"/>
      <c r="G38" s="65"/>
      <c r="H38" s="69"/>
      <c r="I38" s="70"/>
      <c r="J38" s="65"/>
      <c r="K38" s="69"/>
      <c r="L38" s="69"/>
      <c r="M38" s="65"/>
      <c r="N38" s="66"/>
      <c r="O38" s="332"/>
      <c r="P38" s="332"/>
      <c r="Q38" s="15"/>
      <c r="R38" s="15"/>
      <c r="S38" s="15"/>
      <c r="T38" s="15"/>
      <c r="U38" s="15"/>
      <c r="V38" s="15"/>
      <c r="W38" s="15"/>
      <c r="X38" s="15"/>
      <c r="Y38" s="15"/>
      <c r="Z38" s="15"/>
      <c r="AA38" s="15"/>
    </row>
    <row r="39" spans="1:27" s="19" customFormat="1" ht="15.75" thickBot="1">
      <c r="A39" s="15"/>
      <c r="B39" s="51">
        <v>1</v>
      </c>
      <c r="C39" s="19" t="s">
        <v>16</v>
      </c>
      <c r="D39" s="18"/>
      <c r="E39" s="94"/>
      <c r="F39" s="94"/>
      <c r="G39" s="100"/>
      <c r="H39" s="335">
        <v>0</v>
      </c>
      <c r="I39" s="336"/>
      <c r="J39" s="89"/>
      <c r="K39" s="94"/>
      <c r="L39" s="94"/>
      <c r="M39" s="100"/>
      <c r="N39" s="335">
        <v>0</v>
      </c>
      <c r="O39" s="336"/>
      <c r="Q39" s="15"/>
      <c r="R39" s="15"/>
      <c r="S39" s="15"/>
      <c r="T39" s="15"/>
      <c r="U39" s="15"/>
      <c r="V39" s="15"/>
      <c r="W39" s="15"/>
      <c r="X39" s="15"/>
      <c r="Y39" s="15"/>
      <c r="Z39" s="15"/>
      <c r="AA39" s="15"/>
    </row>
    <row r="40" spans="1:27" s="19" customFormat="1" ht="15.75" thickBot="1">
      <c r="A40" s="15"/>
      <c r="B40" s="51">
        <v>2</v>
      </c>
      <c r="C40" s="19" t="s">
        <v>84</v>
      </c>
      <c r="D40" s="18"/>
      <c r="E40" s="94"/>
      <c r="F40" s="94"/>
      <c r="G40" s="100"/>
      <c r="H40" s="335">
        <v>0</v>
      </c>
      <c r="I40" s="336"/>
      <c r="J40" s="89"/>
      <c r="K40" s="94"/>
      <c r="L40" s="94"/>
      <c r="M40" s="100"/>
      <c r="N40" s="335">
        <v>0</v>
      </c>
      <c r="O40" s="336"/>
      <c r="Q40" s="15"/>
      <c r="R40" s="15"/>
      <c r="S40" s="15"/>
      <c r="T40" s="15"/>
      <c r="U40" s="15"/>
      <c r="V40" s="15"/>
      <c r="W40" s="15"/>
      <c r="X40" s="15"/>
      <c r="Y40" s="15"/>
      <c r="Z40" s="15"/>
      <c r="AA40" s="15"/>
    </row>
    <row r="41" spans="1:27" s="19" customFormat="1" ht="15.75" thickBot="1">
      <c r="A41" s="15"/>
      <c r="B41" s="51">
        <v>3</v>
      </c>
      <c r="C41" s="19" t="s">
        <v>100</v>
      </c>
      <c r="D41" s="18"/>
      <c r="E41" s="94"/>
      <c r="F41" s="94"/>
      <c r="G41" s="100"/>
      <c r="H41" s="335">
        <v>0</v>
      </c>
      <c r="I41" s="336"/>
      <c r="J41" s="89"/>
      <c r="K41" s="94"/>
      <c r="L41" s="94"/>
      <c r="M41" s="100"/>
      <c r="N41" s="335">
        <v>0</v>
      </c>
      <c r="O41" s="336"/>
      <c r="Q41" s="15"/>
      <c r="R41" s="15"/>
      <c r="S41" s="15"/>
      <c r="T41" s="15"/>
      <c r="U41" s="15"/>
      <c r="V41" s="15"/>
      <c r="W41" s="15"/>
      <c r="X41" s="15"/>
      <c r="Y41" s="15"/>
      <c r="Z41" s="15"/>
      <c r="AA41" s="15"/>
    </row>
    <row r="42" spans="1:27" s="19" customFormat="1" ht="15.75" thickBot="1">
      <c r="A42" s="15"/>
      <c r="B42" s="51">
        <v>4</v>
      </c>
      <c r="C42" s="19" t="s">
        <v>13</v>
      </c>
      <c r="D42" s="18"/>
      <c r="E42" s="94"/>
      <c r="F42" s="94"/>
      <c r="G42" s="100"/>
      <c r="H42" s="335">
        <v>0</v>
      </c>
      <c r="I42" s="336"/>
      <c r="J42" s="89"/>
      <c r="K42" s="94"/>
      <c r="L42" s="94"/>
      <c r="M42" s="100"/>
      <c r="N42" s="335">
        <v>0</v>
      </c>
      <c r="O42" s="336"/>
      <c r="Q42" s="15"/>
      <c r="R42" s="15"/>
      <c r="S42" s="62"/>
      <c r="T42" s="15"/>
      <c r="U42" s="15"/>
      <c r="V42" s="15"/>
      <c r="W42" s="15"/>
      <c r="X42" s="15"/>
      <c r="Y42" s="15"/>
      <c r="Z42" s="15"/>
      <c r="AA42" s="15"/>
    </row>
    <row r="43" spans="1:27" s="19" customFormat="1" ht="15.75" thickBot="1">
      <c r="A43" s="15"/>
      <c r="B43" s="51">
        <v>5</v>
      </c>
      <c r="C43" s="19" t="s">
        <v>5</v>
      </c>
      <c r="D43" s="18"/>
      <c r="E43" s="94"/>
      <c r="F43" s="94"/>
      <c r="G43" s="100"/>
      <c r="H43" s="335">
        <v>0</v>
      </c>
      <c r="I43" s="336"/>
      <c r="J43" s="89"/>
      <c r="K43" s="94"/>
      <c r="L43" s="94"/>
      <c r="M43" s="100"/>
      <c r="N43" s="335">
        <v>0</v>
      </c>
      <c r="O43" s="336"/>
      <c r="Q43" s="15"/>
      <c r="R43" s="15"/>
      <c r="S43" s="15"/>
      <c r="T43" s="15"/>
      <c r="U43" s="15"/>
      <c r="V43" s="15"/>
      <c r="W43" s="15"/>
      <c r="X43" s="15"/>
      <c r="Y43" s="15"/>
      <c r="Z43" s="15"/>
      <c r="AA43" s="15"/>
    </row>
    <row r="44" spans="1:27" s="19" customFormat="1" ht="15.75" thickBot="1">
      <c r="A44" s="15"/>
      <c r="B44" s="51">
        <v>6</v>
      </c>
      <c r="C44" s="19" t="s">
        <v>15</v>
      </c>
      <c r="D44" s="18"/>
      <c r="E44" s="94"/>
      <c r="F44" s="94"/>
      <c r="G44" s="100"/>
      <c r="H44" s="335">
        <v>0</v>
      </c>
      <c r="I44" s="336"/>
      <c r="J44" s="89"/>
      <c r="K44" s="94"/>
      <c r="L44" s="94"/>
      <c r="M44" s="100"/>
      <c r="N44" s="335">
        <v>0</v>
      </c>
      <c r="O44" s="336"/>
      <c r="Q44" s="15"/>
      <c r="R44" s="15"/>
      <c r="S44" s="15"/>
      <c r="T44" s="15"/>
      <c r="U44" s="15"/>
      <c r="V44" s="15"/>
      <c r="W44" s="15"/>
      <c r="X44" s="15"/>
      <c r="Y44" s="15"/>
      <c r="Z44" s="15"/>
      <c r="AA44" s="15"/>
    </row>
    <row r="45" spans="1:27" s="19" customFormat="1" ht="15">
      <c r="A45" s="15"/>
      <c r="B45" s="52"/>
      <c r="C45" s="58" t="s">
        <v>177</v>
      </c>
      <c r="D45" s="18"/>
      <c r="E45" s="18"/>
      <c r="F45" s="18"/>
      <c r="G45" s="28"/>
      <c r="H45" s="355">
        <f>SUM(H39:H44)</f>
        <v>0</v>
      </c>
      <c r="I45" s="352"/>
      <c r="J45" s="28"/>
      <c r="K45" s="18"/>
      <c r="L45" s="18"/>
      <c r="M45" s="28"/>
      <c r="N45" s="355">
        <f>SUM(N39:N44)</f>
        <v>0</v>
      </c>
      <c r="O45" s="356"/>
      <c r="Q45" s="15"/>
      <c r="R45" s="15"/>
      <c r="S45" s="15"/>
      <c r="T45" s="15"/>
      <c r="U45" s="15"/>
      <c r="V45" s="15"/>
      <c r="W45" s="15"/>
      <c r="X45" s="15"/>
      <c r="Y45" s="15"/>
      <c r="Z45" s="15"/>
      <c r="AA45" s="15"/>
    </row>
    <row r="46" spans="1:27" s="19" customFormat="1" ht="15.75" thickBot="1">
      <c r="A46" s="15"/>
      <c r="B46" s="67" t="s">
        <v>90</v>
      </c>
      <c r="C46" s="68"/>
      <c r="D46" s="69"/>
      <c r="E46" s="65"/>
      <c r="F46" s="69"/>
      <c r="G46" s="70"/>
      <c r="H46" s="65"/>
      <c r="I46" s="66"/>
      <c r="J46" s="332"/>
      <c r="K46" s="332"/>
      <c r="L46" s="97"/>
      <c r="M46" s="65"/>
      <c r="N46" s="66"/>
      <c r="O46" s="332"/>
      <c r="P46" s="332"/>
      <c r="Q46" s="15"/>
      <c r="R46" s="15"/>
      <c r="S46" s="15"/>
      <c r="T46" s="15"/>
      <c r="U46" s="15"/>
      <c r="V46" s="15"/>
      <c r="W46" s="15"/>
      <c r="X46" s="15"/>
      <c r="Y46" s="15"/>
      <c r="Z46" s="15"/>
      <c r="AA46" s="15"/>
    </row>
    <row r="47" spans="1:27" s="19" customFormat="1" ht="45.75" thickBot="1">
      <c r="A47" s="15"/>
      <c r="B47" s="113">
        <v>1</v>
      </c>
      <c r="C47" s="139" t="s">
        <v>182</v>
      </c>
      <c r="D47" s="117"/>
      <c r="E47" s="147" t="s">
        <v>181</v>
      </c>
      <c r="F47" s="117"/>
      <c r="G47" s="100"/>
      <c r="H47" s="353">
        <v>0</v>
      </c>
      <c r="I47" s="354"/>
      <c r="J47" s="89"/>
      <c r="K47" s="116"/>
      <c r="L47" s="116"/>
      <c r="M47" s="100"/>
      <c r="N47" s="342">
        <v>0</v>
      </c>
      <c r="O47" s="343"/>
      <c r="Q47" s="15"/>
      <c r="R47" s="15"/>
      <c r="S47" s="15"/>
      <c r="T47" s="15"/>
      <c r="U47" s="15"/>
      <c r="V47" s="15"/>
      <c r="W47" s="15"/>
      <c r="X47" s="15"/>
      <c r="Y47" s="15"/>
      <c r="Z47" s="15"/>
      <c r="AA47" s="15"/>
    </row>
    <row r="48" spans="1:27" s="19" customFormat="1" ht="15.75" thickBot="1">
      <c r="A48" s="15"/>
      <c r="B48" s="114">
        <v>2</v>
      </c>
      <c r="C48" s="19" t="s">
        <v>18</v>
      </c>
      <c r="D48" s="118"/>
      <c r="E48" s="118"/>
      <c r="F48" s="118"/>
      <c r="G48" s="100"/>
      <c r="H48" s="342">
        <v>0</v>
      </c>
      <c r="I48" s="343"/>
      <c r="J48" s="89"/>
      <c r="K48" s="116"/>
      <c r="L48" s="116"/>
      <c r="M48" s="100"/>
      <c r="N48" s="342">
        <v>0</v>
      </c>
      <c r="O48" s="343"/>
      <c r="Q48" s="15"/>
      <c r="R48" s="15"/>
      <c r="S48" s="15"/>
      <c r="T48" s="15"/>
      <c r="U48" s="15"/>
      <c r="V48" s="15"/>
      <c r="W48" s="15"/>
      <c r="X48" s="15"/>
      <c r="Y48" s="15"/>
      <c r="Z48" s="15"/>
      <c r="AA48" s="15"/>
    </row>
    <row r="49" spans="1:27" s="19" customFormat="1" ht="15">
      <c r="A49" s="15"/>
      <c r="B49" s="114"/>
      <c r="C49" s="115" t="s">
        <v>178</v>
      </c>
      <c r="D49" s="115"/>
      <c r="E49" s="115"/>
      <c r="F49" s="115"/>
      <c r="G49" s="31"/>
      <c r="H49" s="344">
        <f>SUM(H47:I48)</f>
        <v>0</v>
      </c>
      <c r="I49" s="345"/>
      <c r="J49" s="31"/>
      <c r="K49" s="116"/>
      <c r="L49" s="116"/>
      <c r="M49" s="31"/>
      <c r="N49" s="344">
        <f>SUM(N47:O48)</f>
        <v>0</v>
      </c>
      <c r="O49" s="345"/>
      <c r="Q49" s="15"/>
      <c r="R49" s="15"/>
      <c r="S49" s="15"/>
      <c r="T49" s="15"/>
      <c r="U49" s="15"/>
      <c r="V49" s="15"/>
      <c r="W49" s="15"/>
      <c r="X49" s="15"/>
      <c r="Y49" s="15"/>
      <c r="Z49" s="15"/>
      <c r="AA49" s="15"/>
    </row>
    <row r="50" spans="1:27" s="19" customFormat="1" ht="15.75" thickBot="1">
      <c r="A50" s="15"/>
      <c r="B50" s="67" t="s">
        <v>91</v>
      </c>
      <c r="C50" s="68"/>
      <c r="D50" s="69"/>
      <c r="E50" s="69"/>
      <c r="F50" s="69"/>
      <c r="G50" s="65"/>
      <c r="H50" s="69"/>
      <c r="I50" s="70"/>
      <c r="J50" s="65"/>
      <c r="K50" s="69"/>
      <c r="L50" s="69"/>
      <c r="M50" s="65"/>
      <c r="N50" s="66"/>
      <c r="O50" s="107"/>
      <c r="P50" s="107"/>
      <c r="Q50" s="15"/>
      <c r="R50" s="15"/>
      <c r="S50" s="15"/>
      <c r="T50" s="15"/>
      <c r="U50" s="15"/>
      <c r="V50" s="15"/>
      <c r="W50" s="15"/>
      <c r="X50" s="15"/>
      <c r="Y50" s="15"/>
      <c r="Z50" s="15"/>
      <c r="AA50" s="15"/>
    </row>
    <row r="51" spans="1:27" s="19" customFormat="1" ht="15.75" thickBot="1">
      <c r="A51" s="15"/>
      <c r="B51" s="51">
        <v>1</v>
      </c>
      <c r="C51" s="19" t="s">
        <v>125</v>
      </c>
      <c r="D51" s="18"/>
      <c r="E51" s="94"/>
      <c r="F51" s="94"/>
      <c r="G51" s="100"/>
      <c r="H51" s="335">
        <v>0</v>
      </c>
      <c r="I51" s="336"/>
      <c r="J51" s="89"/>
      <c r="K51" s="94"/>
      <c r="L51" s="94"/>
      <c r="M51" s="100"/>
      <c r="N51" s="335">
        <v>0</v>
      </c>
      <c r="O51" s="336"/>
      <c r="Q51" s="15"/>
      <c r="R51" s="15"/>
      <c r="S51" s="15"/>
      <c r="T51" s="15"/>
      <c r="U51" s="15"/>
      <c r="V51" s="15"/>
      <c r="W51" s="15"/>
      <c r="X51" s="15"/>
      <c r="Y51" s="15"/>
      <c r="Z51" s="15"/>
      <c r="AA51" s="15"/>
    </row>
    <row r="52" spans="1:27" s="19" customFormat="1" ht="15.75" thickBot="1">
      <c r="A52" s="15"/>
      <c r="B52" s="51">
        <v>2</v>
      </c>
      <c r="C52" s="19" t="s">
        <v>100</v>
      </c>
      <c r="D52" s="18"/>
      <c r="E52" s="94"/>
      <c r="F52" s="94"/>
      <c r="G52" s="100"/>
      <c r="H52" s="335">
        <v>0</v>
      </c>
      <c r="I52" s="336"/>
      <c r="J52" s="89"/>
      <c r="K52" s="94"/>
      <c r="L52" s="94"/>
      <c r="M52" s="100"/>
      <c r="N52" s="335">
        <v>0</v>
      </c>
      <c r="O52" s="336"/>
      <c r="Q52" s="15"/>
      <c r="R52" s="15"/>
      <c r="S52" s="15"/>
      <c r="T52" s="15"/>
      <c r="U52" s="15"/>
      <c r="V52" s="15"/>
      <c r="W52" s="15"/>
      <c r="X52" s="15"/>
      <c r="Y52" s="15"/>
      <c r="Z52" s="15"/>
      <c r="AA52" s="15"/>
    </row>
    <row r="53" spans="1:27" s="19" customFormat="1" ht="15.75" thickBot="1">
      <c r="A53" s="15"/>
      <c r="B53" s="51">
        <v>3</v>
      </c>
      <c r="C53" s="19" t="s">
        <v>13</v>
      </c>
      <c r="D53" s="18"/>
      <c r="E53" s="94"/>
      <c r="F53" s="94"/>
      <c r="G53" s="100"/>
      <c r="H53" s="335">
        <v>0</v>
      </c>
      <c r="I53" s="336"/>
      <c r="J53" s="89"/>
      <c r="K53" s="94"/>
      <c r="L53" s="94"/>
      <c r="M53" s="100"/>
      <c r="N53" s="335">
        <v>0</v>
      </c>
      <c r="O53" s="336"/>
      <c r="Q53" s="15"/>
      <c r="R53" s="15"/>
      <c r="S53" s="15"/>
      <c r="T53" s="15"/>
      <c r="U53" s="15"/>
      <c r="V53" s="15"/>
      <c r="W53" s="15"/>
      <c r="X53" s="15"/>
      <c r="Y53" s="15"/>
      <c r="Z53" s="15"/>
      <c r="AA53" s="15"/>
    </row>
    <row r="54" spans="1:27" s="19" customFormat="1" ht="15.75" thickBot="1">
      <c r="A54" s="15"/>
      <c r="B54" s="51">
        <v>4</v>
      </c>
      <c r="C54" s="19" t="s">
        <v>14</v>
      </c>
      <c r="D54" s="18"/>
      <c r="E54" s="94"/>
      <c r="F54" s="94"/>
      <c r="G54" s="100"/>
      <c r="H54" s="335">
        <v>0</v>
      </c>
      <c r="I54" s="336"/>
      <c r="J54" s="89"/>
      <c r="K54" s="94"/>
      <c r="L54" s="94"/>
      <c r="M54" s="100"/>
      <c r="N54" s="335">
        <v>0</v>
      </c>
      <c r="O54" s="336"/>
      <c r="Q54" s="15"/>
      <c r="R54" s="15"/>
      <c r="S54" s="15"/>
      <c r="T54" s="15"/>
      <c r="U54" s="15"/>
      <c r="V54" s="15"/>
      <c r="W54" s="15"/>
      <c r="X54" s="15"/>
      <c r="Y54" s="15"/>
      <c r="Z54" s="15"/>
      <c r="AA54" s="15"/>
    </row>
    <row r="55" spans="1:27" s="19" customFormat="1" ht="15.75" thickBot="1">
      <c r="A55" s="15"/>
      <c r="B55" s="51">
        <v>5</v>
      </c>
      <c r="C55" s="19" t="s">
        <v>162</v>
      </c>
      <c r="D55" s="18"/>
      <c r="E55" s="94"/>
      <c r="F55" s="94"/>
      <c r="G55" s="100"/>
      <c r="H55" s="335">
        <v>0</v>
      </c>
      <c r="I55" s="336"/>
      <c r="J55" s="89"/>
      <c r="K55" s="94"/>
      <c r="L55" s="94"/>
      <c r="M55" s="100"/>
      <c r="N55" s="335">
        <v>0</v>
      </c>
      <c r="O55" s="336"/>
      <c r="Q55" s="15"/>
      <c r="R55" s="15"/>
      <c r="S55" s="15"/>
      <c r="T55" s="15"/>
      <c r="U55" s="15"/>
      <c r="V55" s="15"/>
      <c r="W55" s="15"/>
      <c r="X55" s="15"/>
      <c r="Y55" s="15"/>
      <c r="Z55" s="15"/>
      <c r="AA55" s="15"/>
    </row>
    <row r="56" spans="1:27" s="19" customFormat="1" ht="15.75" thickBot="1">
      <c r="A56" s="15"/>
      <c r="B56" s="51">
        <v>6</v>
      </c>
      <c r="C56" s="19" t="s">
        <v>26</v>
      </c>
      <c r="D56" s="25" t="s">
        <v>9</v>
      </c>
      <c r="E56" s="93"/>
      <c r="F56" s="93"/>
      <c r="G56" s="102" t="s">
        <v>10</v>
      </c>
      <c r="H56" s="337">
        <v>0</v>
      </c>
      <c r="I56" s="338"/>
      <c r="J56" s="101" t="s">
        <v>4</v>
      </c>
      <c r="K56" s="93"/>
      <c r="L56" s="93"/>
      <c r="M56" s="102" t="s">
        <v>32</v>
      </c>
      <c r="N56" s="337">
        <v>0</v>
      </c>
      <c r="O56" s="338"/>
      <c r="P56" s="60" t="s">
        <v>4</v>
      </c>
      <c r="Q56" s="63" t="s">
        <v>4</v>
      </c>
      <c r="R56" s="15"/>
      <c r="S56" s="15"/>
      <c r="T56" s="15"/>
      <c r="U56" s="15"/>
      <c r="V56" s="15"/>
      <c r="W56" s="15"/>
      <c r="X56" s="15"/>
      <c r="Y56" s="15"/>
      <c r="Z56" s="15"/>
      <c r="AA56" s="15"/>
    </row>
    <row r="57" spans="1:27" s="19" customFormat="1" ht="15.75" thickBot="1">
      <c r="A57" s="15"/>
      <c r="B57" s="51">
        <v>7</v>
      </c>
      <c r="C57" s="19" t="s">
        <v>101</v>
      </c>
      <c r="D57" s="25" t="s">
        <v>9</v>
      </c>
      <c r="E57" s="93"/>
      <c r="F57" s="93"/>
      <c r="G57" s="102" t="s">
        <v>10</v>
      </c>
      <c r="H57" s="337">
        <v>0</v>
      </c>
      <c r="I57" s="338"/>
      <c r="J57" s="101" t="s">
        <v>4</v>
      </c>
      <c r="K57" s="93"/>
      <c r="L57" s="93"/>
      <c r="M57" s="102" t="s">
        <v>32</v>
      </c>
      <c r="N57" s="337">
        <v>0</v>
      </c>
      <c r="O57" s="338"/>
      <c r="P57" s="60" t="s">
        <v>4</v>
      </c>
      <c r="Q57" s="63" t="s">
        <v>4</v>
      </c>
      <c r="R57" s="15"/>
      <c r="S57" s="15"/>
      <c r="T57" s="15"/>
      <c r="U57" s="15"/>
      <c r="V57" s="15"/>
      <c r="W57" s="15"/>
      <c r="X57" s="15"/>
      <c r="Y57" s="15"/>
      <c r="Z57" s="15"/>
      <c r="AA57" s="15"/>
    </row>
    <row r="58" spans="1:27" s="19" customFormat="1" ht="15.75" thickBot="1">
      <c r="A58" s="15"/>
      <c r="B58" s="51">
        <v>8</v>
      </c>
      <c r="C58" s="19" t="s">
        <v>19</v>
      </c>
      <c r="D58" s="18"/>
      <c r="E58" s="94"/>
      <c r="F58" s="94"/>
      <c r="G58" s="31"/>
      <c r="H58" s="351">
        <f>(H51+H52+H53+H54+H55-H56-H57)</f>
        <v>0</v>
      </c>
      <c r="I58" s="352"/>
      <c r="J58" s="31"/>
      <c r="K58" s="94"/>
      <c r="L58" s="94"/>
      <c r="M58" s="31"/>
      <c r="N58" s="351">
        <f>N51+N52+N53+N54+N55-N56-N57</f>
        <v>0</v>
      </c>
      <c r="O58" s="352"/>
      <c r="Q58" s="15"/>
      <c r="R58" s="15"/>
      <c r="S58" s="15"/>
      <c r="T58" s="15"/>
      <c r="U58" s="15"/>
      <c r="V58" s="15"/>
      <c r="W58" s="15"/>
      <c r="X58" s="15"/>
      <c r="Y58" s="15"/>
      <c r="Z58" s="15"/>
      <c r="AA58" s="15"/>
    </row>
    <row r="59" spans="1:27" s="19" customFormat="1" ht="15.75" thickBot="1">
      <c r="A59" s="15"/>
      <c r="B59" s="51">
        <v>9</v>
      </c>
      <c r="C59" s="32" t="s">
        <v>1</v>
      </c>
      <c r="D59" s="18"/>
      <c r="E59" s="94"/>
      <c r="F59" s="94"/>
      <c r="G59" s="105">
        <v>0.5</v>
      </c>
      <c r="H59" s="346">
        <v>0</v>
      </c>
      <c r="I59" s="347"/>
      <c r="J59" s="85">
        <v>0.5</v>
      </c>
      <c r="K59" s="94"/>
      <c r="L59" s="94"/>
      <c r="M59" s="105">
        <v>0.5</v>
      </c>
      <c r="N59" s="346">
        <v>0</v>
      </c>
      <c r="O59" s="347"/>
      <c r="Q59" s="15"/>
      <c r="R59" s="15"/>
      <c r="S59" s="15"/>
      <c r="T59" s="15"/>
      <c r="U59" s="15"/>
      <c r="V59" s="15"/>
      <c r="W59" s="15"/>
      <c r="X59" s="15"/>
      <c r="Y59" s="15"/>
      <c r="Z59" s="15"/>
      <c r="AA59" s="15"/>
    </row>
    <row r="60" spans="1:27" s="19" customFormat="1" ht="15">
      <c r="A60" s="15"/>
      <c r="B60" s="51">
        <v>10</v>
      </c>
      <c r="C60" s="19" t="s">
        <v>126</v>
      </c>
      <c r="D60" s="18"/>
      <c r="E60" s="94"/>
      <c r="F60" s="94"/>
      <c r="G60" s="28"/>
      <c r="H60" s="348">
        <f>H58*H59</f>
        <v>0</v>
      </c>
      <c r="I60" s="349"/>
      <c r="J60" s="28"/>
      <c r="K60" s="94"/>
      <c r="L60" s="94"/>
      <c r="M60" s="28"/>
      <c r="N60" s="348">
        <f>N58*N59</f>
        <v>0</v>
      </c>
      <c r="O60" s="350"/>
      <c r="Q60" s="106"/>
      <c r="R60" s="15"/>
      <c r="S60" s="15"/>
      <c r="T60" s="15"/>
      <c r="U60" s="15"/>
      <c r="V60" s="15"/>
      <c r="W60" s="15"/>
      <c r="X60" s="15"/>
      <c r="Y60" s="15"/>
      <c r="Z60" s="15"/>
      <c r="AA60" s="15"/>
    </row>
    <row r="61" spans="1:27" s="19" customFormat="1" ht="18.75" customHeight="1" thickBot="1">
      <c r="A61" s="15"/>
      <c r="B61" s="67" t="s">
        <v>102</v>
      </c>
      <c r="C61" s="68"/>
      <c r="D61" s="69"/>
      <c r="E61" s="65"/>
      <c r="F61" s="69"/>
      <c r="G61" s="70"/>
      <c r="H61" s="65"/>
      <c r="I61" s="66"/>
      <c r="J61" s="332"/>
      <c r="K61" s="332"/>
      <c r="L61" s="97"/>
      <c r="M61" s="98"/>
      <c r="N61" s="99"/>
      <c r="O61" s="332"/>
      <c r="P61" s="332"/>
      <c r="Q61" s="15"/>
      <c r="R61" s="15"/>
      <c r="S61" s="15"/>
      <c r="T61" s="15"/>
      <c r="U61" s="15"/>
      <c r="V61" s="15"/>
      <c r="W61" s="15"/>
      <c r="X61" s="15"/>
      <c r="Y61" s="15"/>
      <c r="Z61" s="15"/>
      <c r="AA61" s="15"/>
    </row>
    <row r="62" spans="1:27" s="19" customFormat="1" ht="45.75" thickBot="1">
      <c r="A62" s="15"/>
      <c r="B62" s="113">
        <v>1</v>
      </c>
      <c r="C62" s="140" t="s">
        <v>129</v>
      </c>
      <c r="D62" s="119"/>
      <c r="E62" s="148" t="s">
        <v>181</v>
      </c>
      <c r="F62" s="119"/>
      <c r="G62" s="100"/>
      <c r="H62" s="342">
        <v>0</v>
      </c>
      <c r="I62" s="343"/>
      <c r="J62" s="89"/>
      <c r="K62" s="116"/>
      <c r="L62" s="116"/>
      <c r="M62" s="100"/>
      <c r="N62" s="342">
        <v>0</v>
      </c>
      <c r="O62" s="343"/>
      <c r="Q62" s="15"/>
      <c r="R62" s="15"/>
      <c r="S62" s="15"/>
      <c r="T62" s="15"/>
      <c r="U62" s="15"/>
      <c r="V62" s="15"/>
      <c r="W62" s="15"/>
      <c r="X62" s="15"/>
      <c r="Y62" s="15"/>
      <c r="Z62" s="15"/>
      <c r="AA62" s="15"/>
    </row>
    <row r="63" spans="1:27" s="19" customFormat="1" ht="15">
      <c r="A63" s="15"/>
      <c r="B63" s="114" t="s">
        <v>9</v>
      </c>
      <c r="C63" s="115" t="s">
        <v>179</v>
      </c>
      <c r="D63" s="115"/>
      <c r="E63" s="115"/>
      <c r="F63" s="115"/>
      <c r="G63" s="31"/>
      <c r="H63" s="344">
        <f>SUM(H62:I62)</f>
        <v>0</v>
      </c>
      <c r="I63" s="345"/>
      <c r="J63" s="31"/>
      <c r="K63" s="116"/>
      <c r="L63" s="116"/>
      <c r="M63" s="31"/>
      <c r="N63" s="344">
        <f>SUM(N62:O62)</f>
        <v>0</v>
      </c>
      <c r="O63" s="345"/>
      <c r="Q63" s="15"/>
      <c r="R63" s="15"/>
      <c r="S63" s="15"/>
      <c r="T63" s="15"/>
      <c r="U63" s="15"/>
      <c r="V63" s="15"/>
      <c r="W63" s="15"/>
      <c r="X63" s="15"/>
      <c r="Y63" s="15"/>
      <c r="Z63" s="15"/>
      <c r="AA63" s="15"/>
    </row>
    <row r="64" spans="1:27" s="19" customFormat="1" ht="15.75" thickBot="1">
      <c r="A64" s="15"/>
      <c r="B64" s="67" t="s">
        <v>92</v>
      </c>
      <c r="C64" s="68"/>
      <c r="D64" s="69"/>
      <c r="E64" s="69"/>
      <c r="F64" s="69"/>
      <c r="G64" s="65"/>
      <c r="H64" s="69"/>
      <c r="I64" s="70"/>
      <c r="J64" s="65"/>
      <c r="K64" s="69"/>
      <c r="L64" s="69"/>
      <c r="M64" s="65"/>
      <c r="N64" s="66"/>
      <c r="O64" s="107"/>
      <c r="P64" s="107"/>
      <c r="Q64" s="15"/>
      <c r="R64" s="15"/>
      <c r="S64" s="15"/>
      <c r="T64" s="15"/>
      <c r="U64" s="15"/>
      <c r="V64" s="15"/>
      <c r="W64" s="15"/>
      <c r="X64" s="15"/>
      <c r="Y64" s="15"/>
      <c r="Z64" s="15"/>
      <c r="AA64" s="15"/>
    </row>
    <row r="65" spans="1:27" s="19" customFormat="1" ht="15.75" thickBot="1">
      <c r="A65" s="15"/>
      <c r="B65" s="51">
        <v>1</v>
      </c>
      <c r="C65" s="19" t="s">
        <v>103</v>
      </c>
      <c r="D65" s="18"/>
      <c r="E65" s="94"/>
      <c r="F65" s="94"/>
      <c r="G65" s="100"/>
      <c r="H65" s="335">
        <v>0</v>
      </c>
      <c r="I65" s="336"/>
      <c r="J65" s="89"/>
      <c r="K65" s="94"/>
      <c r="L65" s="94"/>
      <c r="M65" s="100"/>
      <c r="N65" s="335">
        <v>0</v>
      </c>
      <c r="O65" s="336"/>
      <c r="Q65" s="15"/>
      <c r="R65" s="15"/>
      <c r="S65" s="15"/>
      <c r="T65" s="15"/>
      <c r="U65" s="15"/>
      <c r="V65" s="15"/>
      <c r="W65" s="15"/>
      <c r="X65" s="15"/>
      <c r="Y65" s="15"/>
      <c r="Z65" s="15"/>
      <c r="AA65" s="15"/>
    </row>
    <row r="66" spans="1:27" s="19" customFormat="1" ht="15.75" thickBot="1">
      <c r="A66" s="15"/>
      <c r="B66" s="51">
        <v>2</v>
      </c>
      <c r="C66" s="19" t="s">
        <v>13</v>
      </c>
      <c r="D66" s="18"/>
      <c r="E66" s="94"/>
      <c r="F66" s="94"/>
      <c r="G66" s="100"/>
      <c r="H66" s="335">
        <v>0</v>
      </c>
      <c r="I66" s="336"/>
      <c r="J66" s="89"/>
      <c r="K66" s="94"/>
      <c r="L66" s="94"/>
      <c r="M66" s="100"/>
      <c r="N66" s="335">
        <v>0</v>
      </c>
      <c r="O66" s="336"/>
      <c r="Q66" s="15"/>
      <c r="R66" s="15"/>
      <c r="S66" s="15"/>
      <c r="T66" s="15"/>
      <c r="U66" s="15"/>
      <c r="V66" s="15"/>
      <c r="W66" s="15"/>
      <c r="X66" s="15"/>
      <c r="Y66" s="15"/>
      <c r="Z66" s="15"/>
      <c r="AA66" s="15"/>
    </row>
    <row r="67" spans="1:27" s="19" customFormat="1" ht="15.75" thickBot="1">
      <c r="A67" s="15"/>
      <c r="B67" s="51">
        <v>3</v>
      </c>
      <c r="C67" s="19" t="s">
        <v>14</v>
      </c>
      <c r="D67" s="18"/>
      <c r="E67" s="94"/>
      <c r="F67" s="94"/>
      <c r="G67" s="100"/>
      <c r="H67" s="335">
        <v>0</v>
      </c>
      <c r="I67" s="336"/>
      <c r="J67" s="89"/>
      <c r="K67" s="94"/>
      <c r="L67" s="94"/>
      <c r="M67" s="100"/>
      <c r="N67" s="335">
        <v>0</v>
      </c>
      <c r="O67" s="336"/>
      <c r="Q67" s="15"/>
      <c r="R67" s="15"/>
      <c r="S67" s="15"/>
      <c r="T67" s="15"/>
      <c r="U67" s="15"/>
      <c r="V67" s="15"/>
      <c r="W67" s="15"/>
      <c r="X67" s="15"/>
      <c r="Y67" s="15"/>
      <c r="Z67" s="15"/>
      <c r="AA67" s="15"/>
    </row>
    <row r="68" spans="1:27" s="19" customFormat="1" ht="15.75" thickBot="1">
      <c r="A68" s="15"/>
      <c r="B68" s="51">
        <v>4</v>
      </c>
      <c r="C68" s="19" t="s">
        <v>162</v>
      </c>
      <c r="D68" s="18"/>
      <c r="E68" s="94"/>
      <c r="F68" s="94"/>
      <c r="G68" s="100"/>
      <c r="H68" s="335">
        <v>0</v>
      </c>
      <c r="I68" s="336"/>
      <c r="J68" s="89"/>
      <c r="K68" s="94"/>
      <c r="L68" s="94"/>
      <c r="M68" s="100"/>
      <c r="N68" s="335">
        <v>0</v>
      </c>
      <c r="O68" s="336"/>
      <c r="Q68" s="15"/>
      <c r="R68" s="15"/>
      <c r="S68" s="15"/>
      <c r="T68" s="15"/>
      <c r="U68" s="15"/>
      <c r="V68" s="15"/>
      <c r="W68" s="15"/>
      <c r="X68" s="15"/>
      <c r="Y68" s="15"/>
      <c r="Z68" s="15"/>
      <c r="AA68" s="15"/>
    </row>
    <row r="69" spans="1:27" s="19" customFormat="1" ht="15.75" thickBot="1">
      <c r="A69" s="15"/>
      <c r="B69" s="51">
        <v>5</v>
      </c>
      <c r="C69" s="19" t="s">
        <v>26</v>
      </c>
      <c r="D69" s="25" t="s">
        <v>9</v>
      </c>
      <c r="E69" s="93"/>
      <c r="F69" s="93"/>
      <c r="G69" s="102" t="s">
        <v>10</v>
      </c>
      <c r="H69" s="337">
        <v>0</v>
      </c>
      <c r="I69" s="338"/>
      <c r="J69" s="101" t="s">
        <v>4</v>
      </c>
      <c r="K69" s="93"/>
      <c r="L69" s="93"/>
      <c r="M69" s="102" t="s">
        <v>32</v>
      </c>
      <c r="N69" s="337">
        <v>0</v>
      </c>
      <c r="O69" s="338"/>
      <c r="P69" s="60" t="s">
        <v>4</v>
      </c>
      <c r="Q69" s="63" t="s">
        <v>4</v>
      </c>
      <c r="R69" s="15"/>
      <c r="S69" s="15"/>
      <c r="T69" s="15"/>
      <c r="U69" s="15"/>
      <c r="V69" s="15"/>
      <c r="W69" s="15"/>
      <c r="X69" s="15"/>
      <c r="Y69" s="15"/>
      <c r="Z69" s="15"/>
      <c r="AA69" s="15"/>
    </row>
    <row r="70" spans="1:27" s="19" customFormat="1" ht="15.75" thickBot="1">
      <c r="A70" s="15"/>
      <c r="B70" s="51">
        <v>6</v>
      </c>
      <c r="C70" s="19" t="s">
        <v>104</v>
      </c>
      <c r="D70" s="25" t="s">
        <v>9</v>
      </c>
      <c r="E70" s="92"/>
      <c r="F70" s="92"/>
      <c r="G70" s="102" t="s">
        <v>10</v>
      </c>
      <c r="H70" s="337">
        <v>0</v>
      </c>
      <c r="I70" s="338"/>
      <c r="J70" s="101" t="s">
        <v>4</v>
      </c>
      <c r="K70" s="92"/>
      <c r="L70" s="92"/>
      <c r="M70" s="102" t="s">
        <v>32</v>
      </c>
      <c r="N70" s="337">
        <v>0</v>
      </c>
      <c r="O70" s="338"/>
      <c r="P70" s="60" t="s">
        <v>4</v>
      </c>
      <c r="Q70" s="63" t="s">
        <v>4</v>
      </c>
      <c r="R70" s="15"/>
      <c r="S70" s="15"/>
      <c r="T70" s="15"/>
      <c r="U70" s="15"/>
      <c r="V70" s="15"/>
      <c r="W70" s="15"/>
      <c r="X70" s="15"/>
      <c r="Y70" s="15"/>
      <c r="Z70" s="15"/>
      <c r="AA70" s="15"/>
    </row>
    <row r="71" spans="1:27" s="19" customFormat="1" ht="15.75" thickBot="1">
      <c r="A71" s="15"/>
      <c r="B71" s="51">
        <v>7</v>
      </c>
      <c r="C71" s="19" t="s">
        <v>19</v>
      </c>
      <c r="D71" s="18"/>
      <c r="E71" s="94"/>
      <c r="F71" s="94"/>
      <c r="G71" s="31"/>
      <c r="H71" s="340">
        <f>(H65+H66+H67+H68-H69-H70)</f>
        <v>0</v>
      </c>
      <c r="I71" s="341"/>
      <c r="J71" s="31"/>
      <c r="K71" s="94"/>
      <c r="L71" s="94"/>
      <c r="M71" s="31"/>
      <c r="N71" s="340">
        <f>N65+N66+N67+N68-N69-N70</f>
        <v>0</v>
      </c>
      <c r="O71" s="341"/>
      <c r="Q71" s="15"/>
      <c r="R71" s="15"/>
      <c r="S71" s="15"/>
      <c r="T71" s="15"/>
      <c r="U71" s="15"/>
      <c r="V71" s="15"/>
      <c r="W71" s="15"/>
      <c r="X71" s="15"/>
      <c r="Y71" s="15"/>
      <c r="Z71" s="15"/>
      <c r="AA71" s="15"/>
    </row>
    <row r="72" spans="1:27" s="19" customFormat="1" ht="15.75" thickBot="1">
      <c r="A72" s="15"/>
      <c r="B72" s="51">
        <v>8</v>
      </c>
      <c r="C72" s="32" t="s">
        <v>1</v>
      </c>
      <c r="D72" s="18"/>
      <c r="E72" s="94"/>
      <c r="F72" s="94"/>
      <c r="G72" s="104"/>
      <c r="H72" s="333">
        <v>0</v>
      </c>
      <c r="I72" s="334"/>
      <c r="J72" s="90"/>
      <c r="K72" s="94"/>
      <c r="L72" s="94"/>
      <c r="M72" s="104"/>
      <c r="N72" s="333">
        <v>1</v>
      </c>
      <c r="O72" s="334"/>
      <c r="Q72" s="15"/>
      <c r="R72" s="15"/>
      <c r="S72" s="15"/>
      <c r="T72" s="15"/>
      <c r="U72" s="15"/>
      <c r="V72" s="15"/>
      <c r="W72" s="15"/>
      <c r="X72" s="15"/>
      <c r="Y72" s="15"/>
      <c r="Z72" s="15"/>
      <c r="AA72" s="15"/>
    </row>
    <row r="73" spans="1:27" s="19" customFormat="1" ht="15">
      <c r="A73" s="15"/>
      <c r="B73" s="84">
        <v>9</v>
      </c>
      <c r="C73" s="83" t="s">
        <v>126</v>
      </c>
      <c r="D73" s="18"/>
      <c r="E73" s="18"/>
      <c r="F73" s="18"/>
      <c r="G73" s="86"/>
      <c r="H73" s="331">
        <f>H71*H72</f>
        <v>0</v>
      </c>
      <c r="I73" s="339"/>
      <c r="J73" s="86"/>
      <c r="K73" s="18"/>
      <c r="L73" s="18"/>
      <c r="M73" s="35" t="s">
        <v>9</v>
      </c>
      <c r="N73" s="331">
        <f>N71*N72</f>
        <v>0</v>
      </c>
      <c r="O73" s="339"/>
      <c r="Q73" s="15"/>
      <c r="R73" s="15"/>
      <c r="S73" s="15"/>
      <c r="T73" s="15"/>
      <c r="U73" s="15"/>
      <c r="V73" s="15"/>
      <c r="W73" s="15"/>
      <c r="X73" s="15"/>
      <c r="Y73" s="15"/>
      <c r="Z73" s="15"/>
      <c r="AA73" s="15"/>
    </row>
    <row r="74" spans="1:27" s="19" customFormat="1" ht="15.75" thickBot="1">
      <c r="A74" s="15"/>
      <c r="B74" s="71" t="s">
        <v>93</v>
      </c>
      <c r="C74" s="72"/>
      <c r="D74" s="72"/>
      <c r="E74" s="72"/>
      <c r="F74" s="72"/>
      <c r="G74" s="36"/>
      <c r="H74" s="36"/>
      <c r="I74" s="36"/>
      <c r="J74" s="36"/>
      <c r="K74" s="72"/>
      <c r="L74" s="72"/>
      <c r="M74" s="36"/>
      <c r="N74" s="36"/>
      <c r="O74" s="36"/>
      <c r="P74" s="36"/>
      <c r="Q74" s="15"/>
      <c r="R74" s="15"/>
      <c r="S74" s="15"/>
      <c r="T74" s="15"/>
      <c r="U74" s="15"/>
      <c r="V74" s="15"/>
      <c r="W74" s="15"/>
      <c r="X74" s="15"/>
      <c r="Y74" s="15"/>
      <c r="Z74" s="15"/>
      <c r="AA74" s="15"/>
    </row>
    <row r="75" spans="1:27" s="19" customFormat="1" ht="15.75" thickBot="1">
      <c r="A75" s="15"/>
      <c r="B75" s="51">
        <v>1</v>
      </c>
      <c r="C75" s="19" t="s">
        <v>20</v>
      </c>
      <c r="D75" s="18"/>
      <c r="E75" s="94"/>
      <c r="F75" s="94"/>
      <c r="G75" s="100"/>
      <c r="H75" s="335">
        <v>0</v>
      </c>
      <c r="I75" s="336"/>
      <c r="J75" s="89"/>
      <c r="K75" s="94"/>
      <c r="L75" s="94"/>
      <c r="M75" s="100"/>
      <c r="N75" s="335">
        <v>0</v>
      </c>
      <c r="O75" s="336"/>
      <c r="Q75" s="15"/>
      <c r="R75" s="15"/>
      <c r="S75" s="15"/>
      <c r="T75" s="15"/>
      <c r="U75" s="15"/>
      <c r="V75" s="15"/>
      <c r="W75" s="15"/>
      <c r="X75" s="15"/>
      <c r="Y75" s="15"/>
      <c r="Z75" s="15"/>
      <c r="AA75" s="15"/>
    </row>
    <row r="76" spans="1:27" s="19" customFormat="1" ht="15.75" thickBot="1">
      <c r="A76" s="15"/>
      <c r="B76" s="51">
        <v>2</v>
      </c>
      <c r="C76" s="19" t="s">
        <v>21</v>
      </c>
      <c r="D76" s="25" t="s">
        <v>9</v>
      </c>
      <c r="E76" s="93"/>
      <c r="F76" s="93"/>
      <c r="G76" s="102" t="s">
        <v>10</v>
      </c>
      <c r="H76" s="337">
        <v>0</v>
      </c>
      <c r="I76" s="338"/>
      <c r="J76" s="101" t="s">
        <v>4</v>
      </c>
      <c r="K76" s="93"/>
      <c r="L76" s="93"/>
      <c r="M76" s="102" t="s">
        <v>32</v>
      </c>
      <c r="N76" s="337">
        <v>0</v>
      </c>
      <c r="O76" s="338"/>
      <c r="P76" s="60" t="s">
        <v>4</v>
      </c>
      <c r="Q76" s="63" t="s">
        <v>4</v>
      </c>
      <c r="R76" s="15"/>
      <c r="S76" s="15"/>
      <c r="T76" s="15"/>
      <c r="U76" s="15"/>
      <c r="V76" s="15"/>
      <c r="W76" s="15"/>
      <c r="X76" s="15"/>
      <c r="Y76" s="15"/>
      <c r="Z76" s="15"/>
      <c r="AA76" s="15"/>
    </row>
    <row r="77" spans="1:27" s="19" customFormat="1" ht="15.75" thickBot="1">
      <c r="A77" s="15"/>
      <c r="B77" s="51">
        <v>3</v>
      </c>
      <c r="C77" s="19" t="s">
        <v>105</v>
      </c>
      <c r="D77" s="25"/>
      <c r="E77" s="93"/>
      <c r="F77" s="93"/>
      <c r="G77" s="100"/>
      <c r="H77" s="335">
        <v>0</v>
      </c>
      <c r="I77" s="336"/>
      <c r="J77" s="89"/>
      <c r="K77" s="93"/>
      <c r="L77" s="93"/>
      <c r="M77" s="100"/>
      <c r="N77" s="335">
        <v>0</v>
      </c>
      <c r="O77" s="336"/>
      <c r="Q77" s="15"/>
      <c r="R77" s="15"/>
      <c r="S77" s="15"/>
      <c r="T77" s="15"/>
      <c r="U77" s="15"/>
      <c r="V77" s="15"/>
      <c r="W77" s="15"/>
      <c r="X77" s="15"/>
      <c r="Y77" s="15"/>
      <c r="Z77" s="15"/>
      <c r="AA77" s="15"/>
    </row>
    <row r="78" spans="1:27" s="19" customFormat="1" ht="15.75" thickBot="1">
      <c r="A78" s="15"/>
      <c r="B78" s="51">
        <v>4</v>
      </c>
      <c r="C78" s="19" t="s">
        <v>106</v>
      </c>
      <c r="D78" s="25"/>
      <c r="E78" s="93"/>
      <c r="F78" s="93"/>
      <c r="G78" s="100"/>
      <c r="H78" s="335">
        <v>0</v>
      </c>
      <c r="I78" s="336"/>
      <c r="J78" s="89"/>
      <c r="K78" s="93"/>
      <c r="L78" s="93"/>
      <c r="M78" s="100"/>
      <c r="N78" s="335">
        <v>0</v>
      </c>
      <c r="O78" s="336"/>
      <c r="Q78" s="15"/>
      <c r="R78" s="15"/>
      <c r="S78" s="15"/>
      <c r="T78" s="15"/>
      <c r="U78" s="15"/>
      <c r="V78" s="15"/>
      <c r="W78" s="15"/>
      <c r="X78" s="15"/>
      <c r="Y78" s="15"/>
      <c r="Z78" s="15"/>
      <c r="AA78" s="15"/>
    </row>
    <row r="79" spans="1:27" s="19" customFormat="1" ht="15.75" thickBot="1">
      <c r="A79" s="15"/>
      <c r="B79" s="51">
        <v>5</v>
      </c>
      <c r="C79" s="19" t="s">
        <v>13</v>
      </c>
      <c r="D79" s="25"/>
      <c r="E79" s="93"/>
      <c r="F79" s="93"/>
      <c r="G79" s="100"/>
      <c r="H79" s="335">
        <v>0</v>
      </c>
      <c r="I79" s="336"/>
      <c r="J79" s="89"/>
      <c r="K79" s="93"/>
      <c r="L79" s="93"/>
      <c r="M79" s="100"/>
      <c r="N79" s="335">
        <v>0</v>
      </c>
      <c r="O79" s="336"/>
      <c r="Q79" s="15"/>
      <c r="R79" s="15"/>
      <c r="S79" s="15"/>
      <c r="T79" s="15"/>
      <c r="U79" s="15"/>
      <c r="V79" s="15"/>
      <c r="W79" s="15"/>
      <c r="X79" s="15"/>
      <c r="Y79" s="15"/>
      <c r="Z79" s="15"/>
      <c r="AA79" s="15"/>
    </row>
    <row r="80" spans="1:27" s="19" customFormat="1" ht="15.75" thickBot="1">
      <c r="A80" s="15"/>
      <c r="B80" s="51">
        <v>6</v>
      </c>
      <c r="C80" s="19" t="s">
        <v>14</v>
      </c>
      <c r="D80" s="25"/>
      <c r="E80" s="93"/>
      <c r="F80" s="93"/>
      <c r="G80" s="100"/>
      <c r="H80" s="335">
        <v>0</v>
      </c>
      <c r="I80" s="336"/>
      <c r="J80" s="89"/>
      <c r="K80" s="93"/>
      <c r="L80" s="93"/>
      <c r="M80" s="100"/>
      <c r="N80" s="335">
        <v>0</v>
      </c>
      <c r="O80" s="336"/>
      <c r="Q80" s="15"/>
      <c r="R80" s="15"/>
      <c r="S80" s="15"/>
      <c r="T80" s="15"/>
      <c r="U80" s="15"/>
      <c r="V80" s="15"/>
      <c r="W80" s="15"/>
      <c r="X80" s="15"/>
      <c r="Y80" s="15"/>
      <c r="Z80" s="15"/>
      <c r="AA80" s="15"/>
    </row>
    <row r="81" spans="1:27" s="19" customFormat="1" ht="15.75" thickBot="1">
      <c r="A81" s="15"/>
      <c r="B81" s="51">
        <v>7</v>
      </c>
      <c r="C81" s="19" t="s">
        <v>162</v>
      </c>
      <c r="D81" s="25"/>
      <c r="E81" s="93"/>
      <c r="F81" s="93"/>
      <c r="G81" s="100"/>
      <c r="H81" s="335">
        <v>0</v>
      </c>
      <c r="I81" s="336"/>
      <c r="J81" s="89"/>
      <c r="K81" s="93"/>
      <c r="L81" s="93"/>
      <c r="M81" s="100"/>
      <c r="N81" s="335">
        <v>0</v>
      </c>
      <c r="O81" s="336"/>
      <c r="Q81" s="15"/>
      <c r="R81" s="15"/>
      <c r="S81" s="15"/>
      <c r="T81" s="15"/>
      <c r="U81" s="15"/>
      <c r="V81" s="15"/>
      <c r="W81" s="15"/>
      <c r="X81" s="15"/>
      <c r="Y81" s="15"/>
      <c r="Z81" s="15"/>
      <c r="AA81" s="15"/>
    </row>
    <row r="82" spans="1:27" s="19" customFormat="1" ht="15.75" thickBot="1">
      <c r="A82" s="15"/>
      <c r="B82" s="51">
        <v>8</v>
      </c>
      <c r="C82" s="19" t="s">
        <v>22</v>
      </c>
      <c r="D82" s="25"/>
      <c r="E82" s="93"/>
      <c r="F82" s="93"/>
      <c r="G82" s="100"/>
      <c r="H82" s="335">
        <v>0</v>
      </c>
      <c r="I82" s="336"/>
      <c r="J82" s="89"/>
      <c r="K82" s="93"/>
      <c r="L82" s="93"/>
      <c r="M82" s="100"/>
      <c r="N82" s="335">
        <v>0</v>
      </c>
      <c r="O82" s="336"/>
      <c r="Q82" s="15"/>
      <c r="R82" s="15"/>
      <c r="S82" s="15"/>
      <c r="T82" s="15"/>
      <c r="U82" s="15"/>
      <c r="V82" s="15"/>
      <c r="W82" s="15"/>
      <c r="X82" s="15"/>
      <c r="Y82" s="15"/>
      <c r="Z82" s="15"/>
      <c r="AA82" s="15"/>
    </row>
    <row r="83" spans="1:27" s="19" customFormat="1" ht="15.75" thickBot="1">
      <c r="A83" s="15"/>
      <c r="B83" s="51">
        <v>9</v>
      </c>
      <c r="C83" s="19" t="s">
        <v>27</v>
      </c>
      <c r="D83" s="25" t="s">
        <v>9</v>
      </c>
      <c r="E83" s="93"/>
      <c r="F83" s="93"/>
      <c r="G83" s="102" t="s">
        <v>10</v>
      </c>
      <c r="H83" s="337">
        <v>0</v>
      </c>
      <c r="I83" s="338"/>
      <c r="J83" s="101" t="s">
        <v>4</v>
      </c>
      <c r="K83" s="93"/>
      <c r="L83" s="93"/>
      <c r="M83" s="102" t="s">
        <v>32</v>
      </c>
      <c r="N83" s="337">
        <v>0</v>
      </c>
      <c r="O83" s="338"/>
      <c r="P83" s="60" t="s">
        <v>4</v>
      </c>
      <c r="Q83" s="63" t="s">
        <v>4</v>
      </c>
      <c r="R83" s="15"/>
      <c r="S83" s="15"/>
      <c r="T83" s="15"/>
      <c r="U83" s="15"/>
      <c r="V83" s="15"/>
      <c r="W83" s="15"/>
      <c r="X83" s="15"/>
      <c r="Y83" s="15"/>
      <c r="Z83" s="15"/>
      <c r="AA83" s="15"/>
    </row>
    <row r="84" spans="1:27" s="19" customFormat="1" ht="15.75" thickBot="1">
      <c r="A84" s="15"/>
      <c r="B84" s="51">
        <v>10</v>
      </c>
      <c r="C84" s="19" t="s">
        <v>107</v>
      </c>
      <c r="D84" s="25" t="s">
        <v>9</v>
      </c>
      <c r="E84" s="93"/>
      <c r="F84" s="93"/>
      <c r="G84" s="102" t="s">
        <v>10</v>
      </c>
      <c r="H84" s="337">
        <v>0</v>
      </c>
      <c r="I84" s="338"/>
      <c r="J84" s="101" t="s">
        <v>4</v>
      </c>
      <c r="K84" s="93"/>
      <c r="L84" s="93"/>
      <c r="M84" s="102" t="s">
        <v>32</v>
      </c>
      <c r="N84" s="337">
        <v>0</v>
      </c>
      <c r="O84" s="338"/>
      <c r="P84" s="60" t="s">
        <v>4</v>
      </c>
      <c r="Q84" s="63" t="s">
        <v>4</v>
      </c>
      <c r="R84" s="15"/>
      <c r="S84" s="15"/>
      <c r="T84" s="15"/>
      <c r="U84" s="15"/>
      <c r="V84" s="15"/>
      <c r="W84" s="15"/>
      <c r="X84" s="15"/>
      <c r="Y84" s="15"/>
      <c r="Z84" s="15"/>
      <c r="AA84" s="15"/>
    </row>
    <row r="85" spans="1:27" s="19" customFormat="1" ht="15.75" thickBot="1">
      <c r="A85" s="15"/>
      <c r="B85" s="51">
        <v>11</v>
      </c>
      <c r="C85" s="19" t="s">
        <v>19</v>
      </c>
      <c r="D85" s="25"/>
      <c r="E85" s="25"/>
      <c r="F85" s="25"/>
      <c r="G85" s="33" t="s">
        <v>9</v>
      </c>
      <c r="H85" s="322">
        <f>(H75-H76+H77+H78+H79+H80+H81+H82-H83-H84)</f>
        <v>0</v>
      </c>
      <c r="I85" s="323"/>
      <c r="J85" s="33" t="s">
        <v>9</v>
      </c>
      <c r="K85" s="93"/>
      <c r="L85" s="93"/>
      <c r="M85" s="33" t="s">
        <v>9</v>
      </c>
      <c r="N85" s="322">
        <f>(N75-N76+N77+N78+N79+N80+N81+N82-N83-N84)</f>
        <v>0</v>
      </c>
      <c r="O85" s="323"/>
      <c r="Q85" s="15"/>
      <c r="R85" s="15"/>
      <c r="S85" s="15"/>
      <c r="T85" s="15"/>
      <c r="U85" s="15"/>
      <c r="V85" s="15"/>
      <c r="W85" s="15"/>
      <c r="X85" s="15"/>
      <c r="Y85" s="15"/>
      <c r="Z85" s="15"/>
      <c r="AA85" s="15"/>
    </row>
    <row r="86" spans="1:27" s="19" customFormat="1" ht="15.75" thickBot="1">
      <c r="A86" s="15"/>
      <c r="B86" s="51"/>
      <c r="C86" s="32" t="s">
        <v>128</v>
      </c>
      <c r="D86" s="25"/>
      <c r="E86" s="25"/>
      <c r="F86" s="93"/>
      <c r="G86" s="104" t="s">
        <v>9</v>
      </c>
      <c r="H86" s="333">
        <v>0</v>
      </c>
      <c r="I86" s="334"/>
      <c r="J86" s="90" t="s">
        <v>9</v>
      </c>
      <c r="K86" s="93"/>
      <c r="L86" s="93"/>
      <c r="M86" s="104" t="s">
        <v>9</v>
      </c>
      <c r="N86" s="333">
        <v>0</v>
      </c>
      <c r="O86" s="334"/>
      <c r="P86" s="19" t="s">
        <v>9</v>
      </c>
      <c r="Q86" s="15"/>
      <c r="R86" s="15"/>
      <c r="S86" s="15"/>
      <c r="T86" s="15"/>
      <c r="U86" s="15"/>
      <c r="V86" s="15"/>
      <c r="W86" s="15"/>
      <c r="X86" s="15"/>
      <c r="Y86" s="15"/>
      <c r="Z86" s="15"/>
      <c r="AA86" s="15"/>
    </row>
    <row r="87" spans="1:27" s="19" customFormat="1" ht="15.75" thickBot="1">
      <c r="A87" s="15"/>
      <c r="B87" s="51">
        <v>12</v>
      </c>
      <c r="C87" s="19" t="s">
        <v>23</v>
      </c>
      <c r="D87" s="25"/>
      <c r="E87" s="25"/>
      <c r="F87" s="25"/>
      <c r="G87" s="31"/>
      <c r="H87" s="322">
        <f>H85*H86</f>
        <v>0</v>
      </c>
      <c r="I87" s="323"/>
      <c r="J87" s="31"/>
      <c r="K87" s="93"/>
      <c r="L87" s="93"/>
      <c r="M87" s="31"/>
      <c r="N87" s="322">
        <f>N85*N86</f>
        <v>0</v>
      </c>
      <c r="O87" s="323"/>
      <c r="Q87" s="15"/>
      <c r="R87" s="15"/>
      <c r="S87" s="15"/>
      <c r="T87" s="15"/>
      <c r="U87" s="15"/>
      <c r="V87" s="15"/>
      <c r="W87" s="15"/>
      <c r="X87" s="15"/>
      <c r="Y87" s="15"/>
      <c r="Z87" s="15"/>
      <c r="AA87" s="15"/>
    </row>
    <row r="88" spans="1:27" s="19" customFormat="1" ht="15.75" thickBot="1">
      <c r="A88" s="15"/>
      <c r="B88" s="51">
        <v>13</v>
      </c>
      <c r="C88" s="19" t="s">
        <v>28</v>
      </c>
      <c r="D88" s="25" t="s">
        <v>9</v>
      </c>
      <c r="E88" s="25"/>
      <c r="F88" s="93"/>
      <c r="G88" s="108" t="s">
        <v>10</v>
      </c>
      <c r="H88" s="328">
        <v>0</v>
      </c>
      <c r="I88" s="329"/>
      <c r="J88" s="109" t="s">
        <v>4</v>
      </c>
      <c r="K88" s="93"/>
      <c r="L88" s="93"/>
      <c r="M88" s="108" t="s">
        <v>32</v>
      </c>
      <c r="N88" s="328">
        <v>0</v>
      </c>
      <c r="O88" s="329"/>
      <c r="P88" s="60" t="s">
        <v>4</v>
      </c>
      <c r="Q88" s="63" t="s">
        <v>4</v>
      </c>
      <c r="R88" s="15"/>
      <c r="S88" s="15"/>
      <c r="T88" s="15"/>
      <c r="U88" s="15"/>
      <c r="V88" s="15"/>
      <c r="W88" s="15"/>
      <c r="X88" s="15"/>
      <c r="Y88" s="15"/>
      <c r="Z88" s="15"/>
      <c r="AA88" s="15"/>
    </row>
    <row r="89" spans="1:27" s="19" customFormat="1" ht="15">
      <c r="A89" s="15"/>
      <c r="B89" s="51"/>
      <c r="D89" s="25"/>
      <c r="E89" s="25"/>
      <c r="F89" s="25"/>
      <c r="G89" s="34"/>
      <c r="H89" s="35"/>
      <c r="I89" s="35"/>
      <c r="J89" s="34"/>
      <c r="K89" s="25"/>
      <c r="L89" s="25"/>
      <c r="M89" s="34"/>
      <c r="N89" s="330"/>
      <c r="O89" s="330"/>
      <c r="Q89" s="15"/>
      <c r="R89" s="15"/>
      <c r="S89" s="15"/>
      <c r="T89" s="15"/>
      <c r="U89" s="15"/>
      <c r="V89" s="15"/>
      <c r="W89" s="15"/>
      <c r="X89" s="15"/>
      <c r="Y89" s="15"/>
      <c r="Z89" s="15"/>
      <c r="AA89" s="15"/>
    </row>
    <row r="90" spans="1:27" s="19" customFormat="1" ht="15">
      <c r="A90" s="15"/>
      <c r="B90" s="51">
        <v>14</v>
      </c>
      <c r="C90" s="19" t="s">
        <v>11</v>
      </c>
      <c r="D90" s="25"/>
      <c r="E90" s="25"/>
      <c r="F90" s="25"/>
      <c r="G90" s="34"/>
      <c r="H90" s="331">
        <f>SUM(H87-H88)</f>
        <v>0</v>
      </c>
      <c r="I90" s="331"/>
      <c r="J90" s="34"/>
      <c r="K90" s="25"/>
      <c r="L90" s="25"/>
      <c r="M90" s="34"/>
      <c r="N90" s="331">
        <f>SUM(N87-N88)</f>
        <v>0</v>
      </c>
      <c r="O90" s="331"/>
      <c r="Q90" s="15"/>
      <c r="R90" s="15"/>
      <c r="S90" s="15"/>
      <c r="T90" s="15"/>
      <c r="U90" s="15"/>
      <c r="V90" s="15"/>
      <c r="W90" s="15"/>
      <c r="X90" s="15"/>
      <c r="Y90" s="15"/>
      <c r="Z90" s="15"/>
      <c r="AA90" s="15"/>
    </row>
    <row r="91" spans="1:27" s="19" customFormat="1" ht="15">
      <c r="A91" s="15"/>
      <c r="B91" s="52"/>
      <c r="D91" s="18"/>
      <c r="E91" s="18"/>
      <c r="F91" s="18"/>
      <c r="G91" s="37"/>
      <c r="H91" s="18"/>
      <c r="I91" s="27"/>
      <c r="J91" s="37"/>
      <c r="K91" s="18"/>
      <c r="L91" s="18"/>
      <c r="M91" s="37"/>
      <c r="N91" s="38"/>
      <c r="O91" s="27"/>
      <c r="P91" s="23"/>
      <c r="Q91" s="15"/>
      <c r="R91" s="15"/>
      <c r="S91" s="15"/>
      <c r="T91" s="15"/>
      <c r="U91" s="15"/>
      <c r="V91" s="15"/>
      <c r="W91" s="15"/>
      <c r="X91" s="15"/>
      <c r="Y91" s="15"/>
      <c r="Z91" s="15"/>
      <c r="AA91" s="15"/>
    </row>
    <row r="92" spans="1:27" s="19" customFormat="1" ht="15">
      <c r="A92" s="15"/>
      <c r="B92" s="67" t="s">
        <v>0</v>
      </c>
      <c r="C92" s="68"/>
      <c r="D92" s="69"/>
      <c r="E92" s="69"/>
      <c r="F92" s="69"/>
      <c r="G92" s="73"/>
      <c r="H92" s="69"/>
      <c r="I92" s="70"/>
      <c r="J92" s="73"/>
      <c r="K92" s="69"/>
      <c r="L92" s="69"/>
      <c r="M92" s="73"/>
      <c r="N92" s="73"/>
      <c r="O92" s="332"/>
      <c r="P92" s="332"/>
      <c r="Q92" s="15"/>
      <c r="R92" s="15"/>
      <c r="S92" s="15"/>
      <c r="T92" s="15"/>
      <c r="U92" s="15"/>
      <c r="V92" s="15"/>
      <c r="W92" s="15"/>
      <c r="X92" s="15"/>
      <c r="Y92" s="15"/>
      <c r="Z92" s="15"/>
      <c r="AA92" s="15"/>
    </row>
    <row r="93" spans="1:27" s="40" customFormat="1" ht="15.75" thickBot="1">
      <c r="A93" s="39"/>
      <c r="B93" s="53">
        <v>1</v>
      </c>
      <c r="C93" s="40" t="s">
        <v>6</v>
      </c>
      <c r="D93" s="41"/>
      <c r="E93" s="41"/>
      <c r="F93" s="41"/>
      <c r="G93" s="184" t="s">
        <v>9</v>
      </c>
      <c r="H93" s="322">
        <f>SUM(H12,H16,H27,H30,H35,H45,H49,H63)</f>
        <v>0</v>
      </c>
      <c r="I93" s="323"/>
      <c r="J93" s="42" t="s">
        <v>9</v>
      </c>
      <c r="K93" s="41"/>
      <c r="L93" s="41"/>
      <c r="M93" s="42" t="s">
        <v>9</v>
      </c>
      <c r="N93" s="322">
        <f>SUM(N12,N16,N27,N30,N35,N45,N49,N63)</f>
        <v>0</v>
      </c>
      <c r="O93" s="323"/>
      <c r="P93" s="43"/>
      <c r="Q93" s="39"/>
      <c r="R93" s="39"/>
      <c r="S93" s="39"/>
      <c r="T93" s="39"/>
      <c r="U93" s="39"/>
      <c r="V93" s="39"/>
      <c r="W93" s="39"/>
      <c r="X93" s="39"/>
      <c r="Y93" s="39"/>
      <c r="Z93" s="39"/>
      <c r="AA93" s="39"/>
    </row>
    <row r="94" spans="1:27" s="40" customFormat="1" ht="15.75" thickBot="1">
      <c r="A94" s="39"/>
      <c r="B94" s="53">
        <v>2</v>
      </c>
      <c r="C94" s="40" t="s">
        <v>7</v>
      </c>
      <c r="D94" s="41"/>
      <c r="E94" s="41"/>
      <c r="F94" s="41"/>
      <c r="G94" s="184" t="s">
        <v>9</v>
      </c>
      <c r="H94" s="324">
        <f>H60</f>
        <v>0</v>
      </c>
      <c r="I94" s="318"/>
      <c r="J94" s="42" t="s">
        <v>9</v>
      </c>
      <c r="K94" s="185" t="b">
        <v>0</v>
      </c>
      <c r="L94" s="41"/>
      <c r="M94" s="42" t="s">
        <v>9</v>
      </c>
      <c r="N94" s="317">
        <f>N60</f>
        <v>0</v>
      </c>
      <c r="O94" s="325"/>
      <c r="P94" s="43"/>
      <c r="Q94" s="186" t="b">
        <v>0</v>
      </c>
      <c r="R94" s="39"/>
      <c r="S94" s="39"/>
      <c r="T94" s="39"/>
      <c r="U94" s="39"/>
      <c r="V94" s="39"/>
      <c r="W94" s="39"/>
      <c r="X94" s="39"/>
      <c r="Y94" s="39"/>
      <c r="Z94" s="39"/>
      <c r="AA94" s="39"/>
    </row>
    <row r="95" spans="1:27" s="40" customFormat="1" ht="15.75" thickBot="1">
      <c r="A95" s="39"/>
      <c r="B95" s="53">
        <v>3</v>
      </c>
      <c r="C95" s="40" t="s">
        <v>163</v>
      </c>
      <c r="D95" s="41"/>
      <c r="E95" s="41"/>
      <c r="F95" s="41"/>
      <c r="G95" s="42" t="s">
        <v>9</v>
      </c>
      <c r="H95" s="326">
        <f>H73</f>
        <v>0</v>
      </c>
      <c r="I95" s="327"/>
      <c r="J95" s="42" t="s">
        <v>9</v>
      </c>
      <c r="K95" s="185" t="b">
        <v>0</v>
      </c>
      <c r="L95" s="41"/>
      <c r="M95" s="42" t="s">
        <v>9</v>
      </c>
      <c r="N95" s="317">
        <f>N73</f>
        <v>0</v>
      </c>
      <c r="O95" s="318"/>
      <c r="P95" s="43"/>
      <c r="Q95" s="186" t="b">
        <v>0</v>
      </c>
      <c r="R95" s="39"/>
      <c r="S95" s="39"/>
      <c r="T95" s="39"/>
      <c r="U95" s="39"/>
      <c r="V95" s="39"/>
      <c r="W95" s="39"/>
      <c r="X95" s="39"/>
      <c r="Y95" s="39"/>
      <c r="Z95" s="39"/>
      <c r="AA95" s="39"/>
    </row>
    <row r="96" spans="1:27" s="40" customFormat="1" ht="15.75" thickBot="1">
      <c r="A96" s="39"/>
      <c r="B96" s="53">
        <v>4</v>
      </c>
      <c r="C96" s="40" t="s">
        <v>8</v>
      </c>
      <c r="D96" s="41"/>
      <c r="E96" s="41"/>
      <c r="F96" s="41"/>
      <c r="G96" s="44" t="s">
        <v>9</v>
      </c>
      <c r="H96" s="317">
        <f>H90</f>
        <v>0</v>
      </c>
      <c r="I96" s="318"/>
      <c r="J96" s="44" t="s">
        <v>9</v>
      </c>
      <c r="K96" s="185" t="b">
        <v>0</v>
      </c>
      <c r="L96" s="41"/>
      <c r="M96" s="44" t="s">
        <v>9</v>
      </c>
      <c r="N96" s="317">
        <f>N90</f>
        <v>0</v>
      </c>
      <c r="O96" s="318"/>
      <c r="P96" s="43"/>
      <c r="Q96" s="186" t="b">
        <v>0</v>
      </c>
      <c r="R96" s="39"/>
      <c r="S96" s="39"/>
      <c r="T96" s="39"/>
      <c r="U96" s="39"/>
      <c r="V96" s="39"/>
      <c r="W96" s="39"/>
      <c r="X96" s="39"/>
      <c r="Y96" s="39"/>
      <c r="Z96" s="39"/>
      <c r="AA96" s="39"/>
    </row>
    <row r="97" spans="1:27" s="40" customFormat="1" ht="15.75" thickBot="1">
      <c r="A97" s="39"/>
      <c r="B97" s="53">
        <v>5</v>
      </c>
      <c r="C97" s="40" t="s">
        <v>108</v>
      </c>
      <c r="D97" s="41"/>
      <c r="E97" s="41"/>
      <c r="F97" s="41"/>
      <c r="G97" s="42" t="s">
        <v>9</v>
      </c>
      <c r="H97" s="319">
        <f>IF(K94,H94,0)+IF(K95,H95,0)+IF(K96,H96,0)+H93</f>
        <v>0</v>
      </c>
      <c r="I97" s="319"/>
      <c r="J97" s="42" t="s">
        <v>9</v>
      </c>
      <c r="K97" s="41"/>
      <c r="L97" s="41"/>
      <c r="M97" s="42" t="s">
        <v>9</v>
      </c>
      <c r="N97" s="319">
        <f>IF(Q94,N94,0)+IF(Q95,N95,0)+IF(Q96,N96,0)+N93</f>
        <v>0</v>
      </c>
      <c r="O97" s="319"/>
      <c r="P97" s="43"/>
      <c r="Q97" s="39"/>
      <c r="R97" s="39"/>
      <c r="S97" s="39"/>
      <c r="T97" s="39"/>
      <c r="U97" s="39"/>
      <c r="V97" s="39"/>
      <c r="W97" s="39"/>
      <c r="X97" s="39"/>
      <c r="Y97" s="39"/>
      <c r="Z97" s="39"/>
      <c r="AA97" s="39"/>
    </row>
    <row r="98" spans="1:27" s="19" customFormat="1" ht="16.5" thickBot="1" thickTop="1">
      <c r="A98" s="15"/>
      <c r="B98" s="52"/>
      <c r="D98" s="18"/>
      <c r="E98" s="18"/>
      <c r="F98" s="18"/>
      <c r="G98" s="32"/>
      <c r="H98" s="18"/>
      <c r="J98" s="32"/>
      <c r="K98" s="18"/>
      <c r="L98" s="18"/>
      <c r="M98" s="32"/>
      <c r="N98" s="32"/>
      <c r="P98" s="23"/>
      <c r="Q98" s="15"/>
      <c r="R98" s="15"/>
      <c r="S98" s="15"/>
      <c r="T98" s="15"/>
      <c r="U98" s="15"/>
      <c r="V98" s="15"/>
      <c r="W98" s="15"/>
      <c r="X98" s="15"/>
      <c r="Y98" s="15"/>
      <c r="Z98" s="15"/>
      <c r="AA98" s="15"/>
    </row>
    <row r="99" spans="1:27" s="19" customFormat="1" ht="15.75" thickBot="1">
      <c r="A99" s="15"/>
      <c r="B99" s="52"/>
      <c r="C99" s="18" t="s">
        <v>183</v>
      </c>
      <c r="D99" s="18"/>
      <c r="E99" s="18"/>
      <c r="F99" s="18"/>
      <c r="G99" s="45"/>
      <c r="H99" s="320">
        <v>0</v>
      </c>
      <c r="I99" s="321"/>
      <c r="J99" s="45"/>
      <c r="K99" s="18"/>
      <c r="L99" s="18"/>
      <c r="M99" s="45"/>
      <c r="N99" s="45"/>
      <c r="O99" s="46"/>
      <c r="P99" s="23"/>
      <c r="Q99" s="15"/>
      <c r="R99" s="15"/>
      <c r="S99" s="15"/>
      <c r="T99" s="15"/>
      <c r="U99" s="15"/>
      <c r="V99" s="15"/>
      <c r="W99" s="15"/>
      <c r="X99" s="15"/>
      <c r="Y99" s="15"/>
      <c r="Z99" s="15"/>
      <c r="AA99" s="15"/>
    </row>
    <row r="100" spans="1:27" s="19" customFormat="1" ht="15.75" thickBot="1">
      <c r="A100" s="15"/>
      <c r="B100" s="52"/>
      <c r="C100" s="18" t="s">
        <v>184</v>
      </c>
      <c r="D100" s="18"/>
      <c r="E100" s="18" t="s">
        <v>9</v>
      </c>
      <c r="F100" s="18"/>
      <c r="G100" s="47"/>
      <c r="H100" s="312">
        <f>(H97)</f>
        <v>0</v>
      </c>
      <c r="I100" s="312"/>
      <c r="J100" s="47"/>
      <c r="K100" s="18"/>
      <c r="L100" s="18"/>
      <c r="M100" s="47"/>
      <c r="N100" s="47"/>
      <c r="O100" s="46"/>
      <c r="P100" s="23"/>
      <c r="Q100" s="15"/>
      <c r="R100" s="15"/>
      <c r="S100" s="15"/>
      <c r="T100" s="15"/>
      <c r="U100" s="15"/>
      <c r="V100" s="15"/>
      <c r="W100" s="15"/>
      <c r="X100" s="15"/>
      <c r="Y100" s="15"/>
      <c r="Z100" s="15"/>
      <c r="AA100" s="15"/>
    </row>
    <row r="101" spans="1:27" s="19" customFormat="1" ht="16.5" thickBot="1" thickTop="1">
      <c r="A101" s="15"/>
      <c r="B101" s="52"/>
      <c r="C101" s="18" t="s">
        <v>185</v>
      </c>
      <c r="D101" s="18"/>
      <c r="E101" s="18"/>
      <c r="F101" s="18"/>
      <c r="G101" s="47"/>
      <c r="H101" s="312">
        <f>N97</f>
        <v>0</v>
      </c>
      <c r="I101" s="312"/>
      <c r="J101" s="47"/>
      <c r="K101" s="18"/>
      <c r="L101" s="18"/>
      <c r="M101" s="47"/>
      <c r="N101" s="47"/>
      <c r="O101" s="46"/>
      <c r="P101" s="23"/>
      <c r="Q101" s="15"/>
      <c r="R101" s="15"/>
      <c r="S101" s="15"/>
      <c r="T101" s="15"/>
      <c r="U101" s="15"/>
      <c r="V101" s="15"/>
      <c r="W101" s="15"/>
      <c r="X101" s="15"/>
      <c r="Y101" s="15"/>
      <c r="Z101" s="15"/>
      <c r="AA101" s="15"/>
    </row>
    <row r="102" spans="1:27" s="19" customFormat="1" ht="16.5" thickBot="1" thickTop="1">
      <c r="A102" s="15"/>
      <c r="B102" s="52"/>
      <c r="C102" s="18" t="s">
        <v>2</v>
      </c>
      <c r="D102" s="18"/>
      <c r="E102" s="18"/>
      <c r="F102" s="18"/>
      <c r="G102" s="48"/>
      <c r="H102" s="312">
        <f>IF(H99=0,0,(H100+H101)/H99)</f>
        <v>0</v>
      </c>
      <c r="I102" s="312"/>
      <c r="J102" s="48"/>
      <c r="K102" s="18"/>
      <c r="L102" s="18"/>
      <c r="M102" s="48"/>
      <c r="N102" s="48"/>
      <c r="O102" s="49"/>
      <c r="P102" s="23"/>
      <c r="Q102" s="15"/>
      <c r="R102" s="15"/>
      <c r="S102" s="15"/>
      <c r="T102" s="15"/>
      <c r="U102" s="15"/>
      <c r="V102" s="15"/>
      <c r="W102" s="15"/>
      <c r="X102" s="15"/>
      <c r="Y102" s="15"/>
      <c r="Z102" s="15"/>
      <c r="AA102" s="15"/>
    </row>
    <row r="103" spans="1:27" s="19" customFormat="1" ht="15.75" thickTop="1">
      <c r="A103" s="15"/>
      <c r="B103" s="52"/>
      <c r="D103" s="18"/>
      <c r="E103" s="18"/>
      <c r="F103" s="18"/>
      <c r="G103" s="21"/>
      <c r="H103" s="18"/>
      <c r="I103" s="50"/>
      <c r="J103" s="21"/>
      <c r="K103" s="18"/>
      <c r="L103" s="18"/>
      <c r="M103" s="21"/>
      <c r="N103" s="21"/>
      <c r="P103" s="23"/>
      <c r="Q103" s="15"/>
      <c r="R103" s="15"/>
      <c r="S103" s="15"/>
      <c r="T103" s="15"/>
      <c r="U103" s="15"/>
      <c r="V103" s="15"/>
      <c r="W103" s="15"/>
      <c r="X103" s="15"/>
      <c r="Y103" s="15"/>
      <c r="Z103" s="15"/>
      <c r="AA103" s="15"/>
    </row>
    <row r="104" spans="1:27" s="19" customFormat="1" ht="15">
      <c r="A104" s="15"/>
      <c r="B104" s="67" t="s">
        <v>94</v>
      </c>
      <c r="C104" s="68"/>
      <c r="D104" s="69"/>
      <c r="E104" s="69"/>
      <c r="F104" s="69"/>
      <c r="G104" s="73"/>
      <c r="H104" s="69"/>
      <c r="I104" s="70"/>
      <c r="J104" s="73"/>
      <c r="K104" s="69"/>
      <c r="L104" s="69"/>
      <c r="M104" s="73"/>
      <c r="N104" s="73"/>
      <c r="O104" s="107"/>
      <c r="P104" s="107"/>
      <c r="Q104" s="15"/>
      <c r="R104" s="15"/>
      <c r="S104" s="15"/>
      <c r="T104" s="15"/>
      <c r="U104" s="15"/>
      <c r="V104" s="15"/>
      <c r="W104" s="15"/>
      <c r="X104" s="15"/>
      <c r="Y104" s="15"/>
      <c r="Z104" s="15"/>
      <c r="AA104" s="15"/>
    </row>
    <row r="105" spans="2:16" ht="13.5" thickBot="1">
      <c r="B105" s="54"/>
      <c r="C105" s="4"/>
      <c r="D105" s="7"/>
      <c r="E105" s="7"/>
      <c r="F105" s="7"/>
      <c r="G105" s="8"/>
      <c r="H105" s="7"/>
      <c r="I105" s="4"/>
      <c r="J105" s="8"/>
      <c r="K105" s="7"/>
      <c r="L105" s="7"/>
      <c r="M105" s="8"/>
      <c r="N105" s="8"/>
      <c r="O105" s="4"/>
      <c r="P105" s="9"/>
    </row>
    <row r="106" spans="1:27" s="19" customFormat="1" ht="16.5" customHeight="1" thickBot="1">
      <c r="A106" s="15"/>
      <c r="B106" s="307" t="s">
        <v>186</v>
      </c>
      <c r="C106" s="307"/>
      <c r="D106" s="45"/>
      <c r="E106" s="313">
        <v>0</v>
      </c>
      <c r="F106" s="314"/>
      <c r="G106" s="52"/>
      <c r="H106" s="143"/>
      <c r="I106" s="18"/>
      <c r="J106" s="45"/>
      <c r="K106" s="18"/>
      <c r="L106" s="18"/>
      <c r="M106" s="45"/>
      <c r="N106" s="45"/>
      <c r="O106" s="46"/>
      <c r="P106" s="23"/>
      <c r="Q106" s="15"/>
      <c r="R106" s="15"/>
      <c r="S106" s="15"/>
      <c r="T106" s="15"/>
      <c r="U106" s="15"/>
      <c r="V106" s="15"/>
      <c r="W106" s="15"/>
      <c r="X106" s="15"/>
      <c r="Y106" s="15"/>
      <c r="Z106" s="15"/>
      <c r="AA106" s="15"/>
    </row>
    <row r="107" spans="2:16" ht="16.5" customHeight="1" thickBot="1">
      <c r="B107" s="307" t="s">
        <v>187</v>
      </c>
      <c r="C107" s="307"/>
      <c r="D107" s="8"/>
      <c r="E107" s="315">
        <v>0</v>
      </c>
      <c r="F107" s="316"/>
      <c r="G107" s="54"/>
      <c r="H107" s="143"/>
      <c r="I107" s="7"/>
      <c r="J107" s="8"/>
      <c r="K107" s="7"/>
      <c r="L107" s="7"/>
      <c r="M107" s="8"/>
      <c r="N107" s="8"/>
      <c r="O107" s="4"/>
      <c r="P107" s="9"/>
    </row>
    <row r="108" spans="2:16" ht="17.25" customHeight="1" thickBot="1">
      <c r="B108" s="307" t="s">
        <v>109</v>
      </c>
      <c r="C108" s="307"/>
      <c r="D108" s="8"/>
      <c r="E108" s="308">
        <f>IF(E107=0,0,E106/E107)</f>
        <v>0</v>
      </c>
      <c r="F108" s="308"/>
      <c r="G108" s="54"/>
      <c r="H108" s="143"/>
      <c r="I108" s="7"/>
      <c r="J108" s="8"/>
      <c r="K108" s="183" t="s">
        <v>136</v>
      </c>
      <c r="L108" s="7"/>
      <c r="M108" s="8"/>
      <c r="N108" s="8"/>
      <c r="O108" s="4"/>
      <c r="P108" s="9"/>
    </row>
    <row r="109" spans="2:16" ht="15.75" thickTop="1">
      <c r="B109" s="54"/>
      <c r="C109" s="143"/>
      <c r="D109" s="7"/>
      <c r="E109" s="143"/>
      <c r="F109" s="143"/>
      <c r="G109" s="8"/>
      <c r="H109" s="7"/>
      <c r="I109" s="4"/>
      <c r="J109" s="8"/>
      <c r="K109" s="7"/>
      <c r="L109" s="7"/>
      <c r="M109" s="8"/>
      <c r="N109" s="8"/>
      <c r="O109" s="4"/>
      <c r="P109" s="9"/>
    </row>
    <row r="110" spans="2:17" ht="12.75" customHeight="1" thickBot="1">
      <c r="B110" s="151" t="s">
        <v>132</v>
      </c>
      <c r="C110" s="143"/>
      <c r="D110" s="79"/>
      <c r="E110" s="79"/>
      <c r="F110" s="79"/>
      <c r="G110" s="80"/>
      <c r="H110" s="79"/>
      <c r="I110" s="81"/>
      <c r="J110" s="80"/>
      <c r="K110" s="79"/>
      <c r="L110" s="79"/>
      <c r="M110" s="80"/>
      <c r="N110" s="80"/>
      <c r="O110" s="82"/>
      <c r="P110" s="77"/>
      <c r="Q110" s="78"/>
    </row>
    <row r="111" spans="2:16" ht="15" customHeight="1">
      <c r="B111" s="309"/>
      <c r="C111" s="310"/>
      <c r="D111" s="310"/>
      <c r="E111" s="310"/>
      <c r="F111" s="310"/>
      <c r="G111" s="310"/>
      <c r="H111" s="310"/>
      <c r="I111" s="310"/>
      <c r="J111" s="310"/>
      <c r="K111" s="310"/>
      <c r="L111" s="310"/>
      <c r="M111" s="310"/>
      <c r="N111" s="310"/>
      <c r="O111" s="311"/>
      <c r="P111" s="9"/>
    </row>
    <row r="112" spans="2:16" ht="15">
      <c r="B112" s="301"/>
      <c r="C112" s="302"/>
      <c r="D112" s="302"/>
      <c r="E112" s="302"/>
      <c r="F112" s="302"/>
      <c r="G112" s="302"/>
      <c r="H112" s="302"/>
      <c r="I112" s="302"/>
      <c r="J112" s="302"/>
      <c r="K112" s="302"/>
      <c r="L112" s="302"/>
      <c r="M112" s="302"/>
      <c r="N112" s="302"/>
      <c r="O112" s="303"/>
      <c r="P112" s="9"/>
    </row>
    <row r="113" spans="2:16" ht="15">
      <c r="B113" s="301"/>
      <c r="C113" s="302"/>
      <c r="D113" s="302"/>
      <c r="E113" s="302"/>
      <c r="F113" s="302"/>
      <c r="G113" s="302"/>
      <c r="H113" s="302"/>
      <c r="I113" s="302"/>
      <c r="J113" s="302"/>
      <c r="K113" s="302"/>
      <c r="L113" s="302"/>
      <c r="M113" s="302"/>
      <c r="N113" s="302"/>
      <c r="O113" s="303"/>
      <c r="P113" s="9"/>
    </row>
    <row r="114" spans="2:16" ht="15">
      <c r="B114" s="301"/>
      <c r="C114" s="302"/>
      <c r="D114" s="302"/>
      <c r="E114" s="302"/>
      <c r="F114" s="302"/>
      <c r="G114" s="302"/>
      <c r="H114" s="302"/>
      <c r="I114" s="302"/>
      <c r="J114" s="302"/>
      <c r="K114" s="302"/>
      <c r="L114" s="302"/>
      <c r="M114" s="302"/>
      <c r="N114" s="302"/>
      <c r="O114" s="303"/>
      <c r="P114" s="9"/>
    </row>
    <row r="115" spans="2:16" ht="15">
      <c r="B115" s="301"/>
      <c r="C115" s="302"/>
      <c r="D115" s="302"/>
      <c r="E115" s="302"/>
      <c r="F115" s="302"/>
      <c r="G115" s="302"/>
      <c r="H115" s="302"/>
      <c r="I115" s="302"/>
      <c r="J115" s="302"/>
      <c r="K115" s="302"/>
      <c r="L115" s="302"/>
      <c r="M115" s="302"/>
      <c r="N115" s="302"/>
      <c r="O115" s="303"/>
      <c r="P115" s="9"/>
    </row>
    <row r="116" spans="2:16" ht="15">
      <c r="B116" s="301"/>
      <c r="C116" s="302"/>
      <c r="D116" s="302"/>
      <c r="E116" s="302"/>
      <c r="F116" s="302"/>
      <c r="G116" s="302"/>
      <c r="H116" s="302"/>
      <c r="I116" s="302"/>
      <c r="J116" s="302"/>
      <c r="K116" s="302"/>
      <c r="L116" s="302"/>
      <c r="M116" s="302"/>
      <c r="N116" s="302"/>
      <c r="O116" s="303"/>
      <c r="P116" s="9"/>
    </row>
    <row r="117" spans="2:16" ht="15.75" thickBot="1">
      <c r="B117" s="304"/>
      <c r="C117" s="305"/>
      <c r="D117" s="305"/>
      <c r="E117" s="305"/>
      <c r="F117" s="305"/>
      <c r="G117" s="305"/>
      <c r="H117" s="305"/>
      <c r="I117" s="305"/>
      <c r="J117" s="305"/>
      <c r="K117" s="305"/>
      <c r="L117" s="305"/>
      <c r="M117" s="305"/>
      <c r="N117" s="305"/>
      <c r="O117" s="306"/>
      <c r="P117" s="9"/>
    </row>
    <row r="118" spans="2:16" ht="15">
      <c r="B118" s="294" t="s">
        <v>208</v>
      </c>
      <c r="C118" s="171"/>
      <c r="D118" s="172"/>
      <c r="E118" s="172"/>
      <c r="F118" s="172"/>
      <c r="G118" s="173"/>
      <c r="H118" s="172"/>
      <c r="I118" s="171"/>
      <c r="J118" s="173"/>
      <c r="K118" s="172"/>
      <c r="L118" s="172"/>
      <c r="M118" s="173"/>
      <c r="N118" s="173"/>
      <c r="O118" s="296" t="s">
        <v>209</v>
      </c>
      <c r="P118" s="9"/>
    </row>
    <row r="119" spans="2:16" ht="12.75">
      <c r="B119" s="295" t="s">
        <v>170</v>
      </c>
      <c r="C119" s="4"/>
      <c r="D119" s="7"/>
      <c r="E119" s="7"/>
      <c r="F119" s="7"/>
      <c r="G119" s="8"/>
      <c r="H119" s="7"/>
      <c r="I119" s="4"/>
      <c r="J119" s="8"/>
      <c r="K119" s="7"/>
      <c r="L119" s="7"/>
      <c r="M119" s="8"/>
      <c r="N119" s="8"/>
      <c r="O119" s="4"/>
      <c r="P119" s="9"/>
    </row>
    <row r="120" spans="2:16" ht="12.75">
      <c r="B120" s="54"/>
      <c r="C120" s="4"/>
      <c r="D120" s="7"/>
      <c r="E120" s="7"/>
      <c r="F120" s="7"/>
      <c r="G120" s="8"/>
      <c r="H120" s="7"/>
      <c r="I120" s="4"/>
      <c r="J120" s="8"/>
      <c r="K120" s="7"/>
      <c r="L120" s="7"/>
      <c r="M120" s="8"/>
      <c r="N120" s="8"/>
      <c r="O120" s="4"/>
      <c r="P120" s="9"/>
    </row>
    <row r="121" spans="2:16" ht="12.75">
      <c r="B121" s="54"/>
      <c r="C121" s="4"/>
      <c r="D121" s="7"/>
      <c r="E121" s="7"/>
      <c r="F121" s="7"/>
      <c r="G121" s="8"/>
      <c r="H121" s="7"/>
      <c r="I121" s="4"/>
      <c r="J121" s="8"/>
      <c r="K121" s="7"/>
      <c r="L121" s="7"/>
      <c r="M121" s="8"/>
      <c r="N121" s="8"/>
      <c r="O121" s="4"/>
      <c r="P121" s="9"/>
    </row>
    <row r="122" spans="2:16" ht="12.75">
      <c r="B122" s="54"/>
      <c r="C122" s="4"/>
      <c r="D122" s="7"/>
      <c r="E122" s="7"/>
      <c r="F122" s="7"/>
      <c r="G122" s="8"/>
      <c r="H122" s="7"/>
      <c r="I122" s="4"/>
      <c r="J122" s="8"/>
      <c r="K122" s="7"/>
      <c r="L122" s="7"/>
      <c r="M122" s="8"/>
      <c r="N122" s="8"/>
      <c r="O122" s="4"/>
      <c r="P122" s="9"/>
    </row>
    <row r="123" spans="2:16" ht="12.75">
      <c r="B123" s="54"/>
      <c r="C123" s="4"/>
      <c r="D123" s="7"/>
      <c r="E123" s="7"/>
      <c r="F123" s="7"/>
      <c r="G123" s="8"/>
      <c r="H123" s="7"/>
      <c r="I123" s="4"/>
      <c r="J123" s="8"/>
      <c r="K123" s="7"/>
      <c r="L123" s="7"/>
      <c r="M123" s="8"/>
      <c r="N123" s="8"/>
      <c r="O123" s="4"/>
      <c r="P123" s="9"/>
    </row>
    <row r="124" spans="2:16" ht="12.75">
      <c r="B124" s="54"/>
      <c r="C124" s="4"/>
      <c r="D124" s="7"/>
      <c r="E124" s="7"/>
      <c r="F124" s="7"/>
      <c r="G124" s="8"/>
      <c r="H124" s="7"/>
      <c r="I124" s="4"/>
      <c r="J124" s="8"/>
      <c r="K124" s="7"/>
      <c r="L124" s="7"/>
      <c r="M124" s="8"/>
      <c r="N124" s="8"/>
      <c r="O124" s="4"/>
      <c r="P124" s="9"/>
    </row>
    <row r="125" spans="2:16" ht="12.75">
      <c r="B125" s="54"/>
      <c r="C125" s="4"/>
      <c r="D125" s="7"/>
      <c r="E125" s="7"/>
      <c r="F125" s="7"/>
      <c r="G125" s="8"/>
      <c r="H125" s="7"/>
      <c r="I125" s="4"/>
      <c r="J125" s="8"/>
      <c r="K125" s="7"/>
      <c r="L125" s="7"/>
      <c r="M125" s="8"/>
      <c r="N125" s="8"/>
      <c r="O125" s="4"/>
      <c r="P125" s="9"/>
    </row>
    <row r="126" spans="2:16" ht="12.75">
      <c r="B126" s="54"/>
      <c r="C126" s="4"/>
      <c r="D126" s="7"/>
      <c r="E126" s="7"/>
      <c r="F126" s="7"/>
      <c r="G126" s="8"/>
      <c r="H126" s="7"/>
      <c r="I126" s="4"/>
      <c r="J126" s="8"/>
      <c r="K126" s="7"/>
      <c r="L126" s="7"/>
      <c r="M126" s="8"/>
      <c r="N126" s="8"/>
      <c r="O126" s="4"/>
      <c r="P126" s="9"/>
    </row>
    <row r="127" spans="2:16" ht="12.75">
      <c r="B127" s="54"/>
      <c r="C127" s="4"/>
      <c r="D127" s="7"/>
      <c r="E127" s="7"/>
      <c r="F127" s="7"/>
      <c r="G127" s="8"/>
      <c r="H127" s="7"/>
      <c r="I127" s="4"/>
      <c r="J127" s="8"/>
      <c r="K127" s="7"/>
      <c r="L127" s="7"/>
      <c r="M127" s="8"/>
      <c r="N127" s="8"/>
      <c r="O127" s="4"/>
      <c r="P127" s="9"/>
    </row>
    <row r="128" spans="2:16" ht="12.75">
      <c r="B128" s="54"/>
      <c r="C128" s="4"/>
      <c r="D128" s="7"/>
      <c r="E128" s="7"/>
      <c r="F128" s="7"/>
      <c r="G128" s="8"/>
      <c r="H128" s="7"/>
      <c r="I128" s="4"/>
      <c r="J128" s="8"/>
      <c r="K128" s="7"/>
      <c r="L128" s="7"/>
      <c r="M128" s="8"/>
      <c r="N128" s="8"/>
      <c r="O128" s="4"/>
      <c r="P128" s="9"/>
    </row>
    <row r="129" spans="2:16" ht="12.75">
      <c r="B129" s="54"/>
      <c r="C129" s="4"/>
      <c r="D129" s="7"/>
      <c r="E129" s="7"/>
      <c r="F129" s="7"/>
      <c r="G129" s="8"/>
      <c r="H129" s="7"/>
      <c r="I129" s="4"/>
      <c r="J129" s="8"/>
      <c r="K129" s="7"/>
      <c r="L129" s="7"/>
      <c r="M129" s="8"/>
      <c r="N129" s="8"/>
      <c r="O129" s="4"/>
      <c r="P129" s="9"/>
    </row>
    <row r="130" spans="2:16" ht="12.75">
      <c r="B130" s="54"/>
      <c r="C130" s="4"/>
      <c r="D130" s="7"/>
      <c r="E130" s="7"/>
      <c r="F130" s="7"/>
      <c r="G130" s="8"/>
      <c r="H130" s="7"/>
      <c r="I130" s="4"/>
      <c r="J130" s="8"/>
      <c r="K130" s="7"/>
      <c r="L130" s="7"/>
      <c r="M130" s="8"/>
      <c r="N130" s="8"/>
      <c r="O130" s="4"/>
      <c r="P130" s="9"/>
    </row>
    <row r="131" spans="2:16" ht="12.75">
      <c r="B131" s="54"/>
      <c r="C131" s="4"/>
      <c r="D131" s="7"/>
      <c r="E131" s="7"/>
      <c r="F131" s="7"/>
      <c r="G131" s="8"/>
      <c r="H131" s="7"/>
      <c r="I131" s="4"/>
      <c r="J131" s="8"/>
      <c r="K131" s="7"/>
      <c r="L131" s="7"/>
      <c r="M131" s="8"/>
      <c r="N131" s="8"/>
      <c r="O131" s="4"/>
      <c r="P131" s="9"/>
    </row>
    <row r="132" spans="2:16" ht="12.75">
      <c r="B132" s="54"/>
      <c r="C132" s="4"/>
      <c r="D132" s="7"/>
      <c r="E132" s="7"/>
      <c r="F132" s="7"/>
      <c r="G132" s="8"/>
      <c r="H132" s="7"/>
      <c r="I132" s="4"/>
      <c r="J132" s="8"/>
      <c r="K132" s="7"/>
      <c r="L132" s="7"/>
      <c r="M132" s="8"/>
      <c r="N132" s="8"/>
      <c r="O132" s="4"/>
      <c r="P132" s="9"/>
    </row>
    <row r="133" spans="2:16" ht="12.75">
      <c r="B133" s="54"/>
      <c r="C133" s="4"/>
      <c r="D133" s="7"/>
      <c r="E133" s="7"/>
      <c r="F133" s="7"/>
      <c r="G133" s="8"/>
      <c r="H133" s="7"/>
      <c r="I133" s="4"/>
      <c r="J133" s="8"/>
      <c r="K133" s="7"/>
      <c r="L133" s="7"/>
      <c r="M133" s="8"/>
      <c r="N133" s="8"/>
      <c r="O133" s="4"/>
      <c r="P133" s="9"/>
    </row>
    <row r="134" spans="2:16" ht="12.75">
      <c r="B134" s="54"/>
      <c r="C134" s="4"/>
      <c r="D134" s="7"/>
      <c r="E134" s="7"/>
      <c r="F134" s="7"/>
      <c r="G134" s="8"/>
      <c r="H134" s="7"/>
      <c r="I134" s="4"/>
      <c r="J134" s="8"/>
      <c r="K134" s="7"/>
      <c r="L134" s="7"/>
      <c r="M134" s="8"/>
      <c r="N134" s="8"/>
      <c r="O134" s="4"/>
      <c r="P134" s="9"/>
    </row>
    <row r="135" spans="2:16" ht="12.75">
      <c r="B135" s="54"/>
      <c r="C135" s="4"/>
      <c r="D135" s="7"/>
      <c r="E135" s="7"/>
      <c r="F135" s="7"/>
      <c r="G135" s="8"/>
      <c r="H135" s="7"/>
      <c r="I135" s="4"/>
      <c r="J135" s="8"/>
      <c r="K135" s="7"/>
      <c r="L135" s="7"/>
      <c r="M135" s="8"/>
      <c r="N135" s="8"/>
      <c r="O135" s="4"/>
      <c r="P135" s="9"/>
    </row>
    <row r="136" spans="2:16" ht="12.75">
      <c r="B136" s="54"/>
      <c r="C136" s="4"/>
      <c r="D136" s="7"/>
      <c r="E136" s="7"/>
      <c r="F136" s="7"/>
      <c r="G136" s="8"/>
      <c r="H136" s="7"/>
      <c r="I136" s="4"/>
      <c r="J136" s="8"/>
      <c r="K136" s="7"/>
      <c r="L136" s="7"/>
      <c r="M136" s="8"/>
      <c r="N136" s="8"/>
      <c r="O136" s="4"/>
      <c r="P136" s="9"/>
    </row>
    <row r="137" spans="2:16" ht="12.75">
      <c r="B137" s="54"/>
      <c r="C137" s="4"/>
      <c r="D137" s="7"/>
      <c r="E137" s="7"/>
      <c r="F137" s="7"/>
      <c r="G137" s="8"/>
      <c r="H137" s="7"/>
      <c r="I137" s="4"/>
      <c r="J137" s="8"/>
      <c r="K137" s="7"/>
      <c r="L137" s="7"/>
      <c r="M137" s="8"/>
      <c r="N137" s="8"/>
      <c r="O137" s="4"/>
      <c r="P137" s="9"/>
    </row>
    <row r="138" spans="2:16" ht="12.75">
      <c r="B138" s="54"/>
      <c r="C138" s="4"/>
      <c r="D138" s="7"/>
      <c r="E138" s="7"/>
      <c r="F138" s="7"/>
      <c r="G138" s="8"/>
      <c r="H138" s="7"/>
      <c r="I138" s="4"/>
      <c r="J138" s="8"/>
      <c r="K138" s="7"/>
      <c r="L138" s="7"/>
      <c r="M138" s="8"/>
      <c r="N138" s="8"/>
      <c r="O138" s="4"/>
      <c r="P138" s="9"/>
    </row>
    <row r="139" spans="2:16" ht="12.75">
      <c r="B139" s="54"/>
      <c r="C139" s="4"/>
      <c r="D139" s="7"/>
      <c r="E139" s="7"/>
      <c r="F139" s="7"/>
      <c r="G139" s="8"/>
      <c r="H139" s="7"/>
      <c r="I139" s="4"/>
      <c r="J139" s="8"/>
      <c r="K139" s="7"/>
      <c r="L139" s="7"/>
      <c r="M139" s="8"/>
      <c r="N139" s="8"/>
      <c r="O139" s="4"/>
      <c r="P139" s="9"/>
    </row>
    <row r="140" spans="2:16" ht="12.75">
      <c r="B140" s="54"/>
      <c r="C140" s="4"/>
      <c r="D140" s="7"/>
      <c r="E140" s="7"/>
      <c r="F140" s="7"/>
      <c r="G140" s="8"/>
      <c r="H140" s="7"/>
      <c r="I140" s="4"/>
      <c r="J140" s="8"/>
      <c r="K140" s="7"/>
      <c r="L140" s="7"/>
      <c r="M140" s="8"/>
      <c r="N140" s="8"/>
      <c r="O140" s="4"/>
      <c r="P140" s="9"/>
    </row>
    <row r="141" spans="2:16" ht="12.75">
      <c r="B141" s="54"/>
      <c r="C141" s="4"/>
      <c r="D141" s="7"/>
      <c r="E141" s="7"/>
      <c r="F141" s="7"/>
      <c r="G141" s="8"/>
      <c r="H141" s="7"/>
      <c r="I141" s="4"/>
      <c r="J141" s="8"/>
      <c r="K141" s="7"/>
      <c r="L141" s="7"/>
      <c r="M141" s="8"/>
      <c r="N141" s="8"/>
      <c r="O141" s="4"/>
      <c r="P141" s="9"/>
    </row>
    <row r="142" spans="2:16" ht="12.75">
      <c r="B142" s="54"/>
      <c r="C142" s="4"/>
      <c r="D142" s="7"/>
      <c r="E142" s="7"/>
      <c r="F142" s="7"/>
      <c r="G142" s="8"/>
      <c r="H142" s="7"/>
      <c r="I142" s="4"/>
      <c r="J142" s="8"/>
      <c r="K142" s="7"/>
      <c r="L142" s="7"/>
      <c r="M142" s="8"/>
      <c r="N142" s="8"/>
      <c r="O142" s="4"/>
      <c r="P142" s="9"/>
    </row>
    <row r="143" spans="2:16" ht="12.75">
      <c r="B143" s="54"/>
      <c r="C143" s="4"/>
      <c r="D143" s="7"/>
      <c r="E143" s="7"/>
      <c r="F143" s="7"/>
      <c r="G143" s="8"/>
      <c r="H143" s="7"/>
      <c r="I143" s="4"/>
      <c r="J143" s="8"/>
      <c r="K143" s="7"/>
      <c r="L143" s="7"/>
      <c r="M143" s="8"/>
      <c r="N143" s="8"/>
      <c r="O143" s="4"/>
      <c r="P143" s="9"/>
    </row>
    <row r="144" spans="2:16" ht="12.75">
      <c r="B144" s="54"/>
      <c r="C144" s="4"/>
      <c r="D144" s="7"/>
      <c r="E144" s="7"/>
      <c r="F144" s="7"/>
      <c r="G144" s="8"/>
      <c r="H144" s="7"/>
      <c r="I144" s="4"/>
      <c r="J144" s="8"/>
      <c r="K144" s="7"/>
      <c r="L144" s="7"/>
      <c r="M144" s="8"/>
      <c r="N144" s="8"/>
      <c r="O144" s="4"/>
      <c r="P144" s="9"/>
    </row>
    <row r="145" spans="2:16" ht="12.75">
      <c r="B145" s="54"/>
      <c r="C145" s="4"/>
      <c r="D145" s="7"/>
      <c r="E145" s="7"/>
      <c r="F145" s="7"/>
      <c r="G145" s="8"/>
      <c r="H145" s="7"/>
      <c r="I145" s="4"/>
      <c r="J145" s="8"/>
      <c r="K145" s="7"/>
      <c r="L145" s="7"/>
      <c r="M145" s="8"/>
      <c r="N145" s="8"/>
      <c r="O145" s="4"/>
      <c r="P145" s="9"/>
    </row>
    <row r="146" spans="2:16" ht="12.75">
      <c r="B146" s="54"/>
      <c r="C146" s="4"/>
      <c r="D146" s="7"/>
      <c r="E146" s="7"/>
      <c r="F146" s="7"/>
      <c r="G146" s="8"/>
      <c r="H146" s="7"/>
      <c r="I146" s="4"/>
      <c r="J146" s="8"/>
      <c r="K146" s="7"/>
      <c r="L146" s="7"/>
      <c r="M146" s="8"/>
      <c r="N146" s="8"/>
      <c r="O146" s="4"/>
      <c r="P146" s="9"/>
    </row>
    <row r="147" spans="2:16" ht="12.75">
      <c r="B147" s="54"/>
      <c r="C147" s="4"/>
      <c r="D147" s="7"/>
      <c r="E147" s="7"/>
      <c r="F147" s="7"/>
      <c r="G147" s="8"/>
      <c r="H147" s="7"/>
      <c r="I147" s="4"/>
      <c r="J147" s="8"/>
      <c r="K147" s="7"/>
      <c r="L147" s="7"/>
      <c r="M147" s="8"/>
      <c r="N147" s="8"/>
      <c r="O147" s="4"/>
      <c r="P147" s="9"/>
    </row>
    <row r="148" spans="2:16" ht="12.75">
      <c r="B148" s="54"/>
      <c r="C148" s="4"/>
      <c r="D148" s="7"/>
      <c r="E148" s="7"/>
      <c r="F148" s="7"/>
      <c r="G148" s="8"/>
      <c r="H148" s="7"/>
      <c r="I148" s="4"/>
      <c r="J148" s="8"/>
      <c r="K148" s="7"/>
      <c r="L148" s="7"/>
      <c r="M148" s="8"/>
      <c r="N148" s="8"/>
      <c r="O148" s="4"/>
      <c r="P148" s="9"/>
    </row>
    <row r="149" spans="2:16" ht="12.75">
      <c r="B149" s="54"/>
      <c r="C149" s="4"/>
      <c r="D149" s="7"/>
      <c r="E149" s="7"/>
      <c r="F149" s="7"/>
      <c r="G149" s="8"/>
      <c r="H149" s="7"/>
      <c r="I149" s="4"/>
      <c r="J149" s="8"/>
      <c r="K149" s="7"/>
      <c r="L149" s="7"/>
      <c r="M149" s="8"/>
      <c r="N149" s="8"/>
      <c r="O149" s="4"/>
      <c r="P149" s="9"/>
    </row>
    <row r="150" spans="2:16" ht="12.75">
      <c r="B150" s="54"/>
      <c r="C150" s="4"/>
      <c r="D150" s="7"/>
      <c r="E150" s="7"/>
      <c r="F150" s="7"/>
      <c r="G150" s="8"/>
      <c r="H150" s="7"/>
      <c r="I150" s="4"/>
      <c r="J150" s="8"/>
      <c r="K150" s="7"/>
      <c r="L150" s="7"/>
      <c r="M150" s="8"/>
      <c r="N150" s="8"/>
      <c r="O150" s="4"/>
      <c r="P150" s="9"/>
    </row>
    <row r="151" spans="2:16" ht="12.75">
      <c r="B151" s="54"/>
      <c r="C151" s="4"/>
      <c r="D151" s="7"/>
      <c r="E151" s="7"/>
      <c r="F151" s="7"/>
      <c r="G151" s="8"/>
      <c r="H151" s="7"/>
      <c r="I151" s="4"/>
      <c r="J151" s="8"/>
      <c r="K151" s="7"/>
      <c r="L151" s="7"/>
      <c r="M151" s="8"/>
      <c r="N151" s="8"/>
      <c r="O151" s="4"/>
      <c r="P151" s="9"/>
    </row>
    <row r="152" spans="2:16" ht="12.75">
      <c r="B152" s="54"/>
      <c r="C152" s="4"/>
      <c r="D152" s="7"/>
      <c r="E152" s="7"/>
      <c r="F152" s="7"/>
      <c r="G152" s="8"/>
      <c r="H152" s="7"/>
      <c r="I152" s="4"/>
      <c r="J152" s="8"/>
      <c r="K152" s="7"/>
      <c r="L152" s="7"/>
      <c r="M152" s="8"/>
      <c r="N152" s="8"/>
      <c r="O152" s="4"/>
      <c r="P152" s="9"/>
    </row>
    <row r="153" spans="2:16" ht="12.75">
      <c r="B153" s="54"/>
      <c r="C153" s="4"/>
      <c r="D153" s="7"/>
      <c r="E153" s="7"/>
      <c r="F153" s="7"/>
      <c r="G153" s="8"/>
      <c r="H153" s="7"/>
      <c r="I153" s="4"/>
      <c r="J153" s="8"/>
      <c r="K153" s="7"/>
      <c r="L153" s="7"/>
      <c r="M153" s="8"/>
      <c r="N153" s="8"/>
      <c r="O153" s="4"/>
      <c r="P153" s="9"/>
    </row>
    <row r="154" spans="2:16" ht="12.75">
      <c r="B154" s="54"/>
      <c r="C154" s="4"/>
      <c r="D154" s="7"/>
      <c r="E154" s="7"/>
      <c r="F154" s="7"/>
      <c r="G154" s="8"/>
      <c r="H154" s="7"/>
      <c r="I154" s="4"/>
      <c r="J154" s="8"/>
      <c r="K154" s="7"/>
      <c r="L154" s="7"/>
      <c r="M154" s="8"/>
      <c r="N154" s="8"/>
      <c r="O154" s="4"/>
      <c r="P154" s="9"/>
    </row>
    <row r="155" spans="2:16" ht="12.75">
      <c r="B155" s="54"/>
      <c r="C155" s="4"/>
      <c r="D155" s="7"/>
      <c r="E155" s="7"/>
      <c r="F155" s="7"/>
      <c r="G155" s="8"/>
      <c r="H155" s="7"/>
      <c r="I155" s="4"/>
      <c r="J155" s="8"/>
      <c r="K155" s="7"/>
      <c r="L155" s="7"/>
      <c r="M155" s="8"/>
      <c r="N155" s="8"/>
      <c r="O155" s="4"/>
      <c r="P155" s="9"/>
    </row>
    <row r="156" spans="2:16" ht="12.75">
      <c r="B156" s="54"/>
      <c r="C156" s="4"/>
      <c r="D156" s="7"/>
      <c r="E156" s="7"/>
      <c r="F156" s="7"/>
      <c r="G156" s="8"/>
      <c r="H156" s="7"/>
      <c r="I156" s="4"/>
      <c r="J156" s="8"/>
      <c r="K156" s="7"/>
      <c r="L156" s="7"/>
      <c r="M156" s="8"/>
      <c r="N156" s="8"/>
      <c r="O156" s="4"/>
      <c r="P156" s="9"/>
    </row>
    <row r="157" spans="2:16" ht="12.75">
      <c r="B157" s="54"/>
      <c r="C157" s="4"/>
      <c r="D157" s="7"/>
      <c r="E157" s="7"/>
      <c r="F157" s="7"/>
      <c r="G157" s="8"/>
      <c r="H157" s="7"/>
      <c r="I157" s="4"/>
      <c r="J157" s="8"/>
      <c r="K157" s="7"/>
      <c r="L157" s="7"/>
      <c r="M157" s="8"/>
      <c r="N157" s="8"/>
      <c r="O157" s="4"/>
      <c r="P157" s="9"/>
    </row>
    <row r="158" spans="2:16" ht="12.75">
      <c r="B158" s="54"/>
      <c r="C158" s="4"/>
      <c r="D158" s="7"/>
      <c r="E158" s="7"/>
      <c r="F158" s="7"/>
      <c r="G158" s="8"/>
      <c r="H158" s="7"/>
      <c r="I158" s="4"/>
      <c r="J158" s="8"/>
      <c r="K158" s="7"/>
      <c r="L158" s="7"/>
      <c r="M158" s="8"/>
      <c r="N158" s="8"/>
      <c r="O158" s="4"/>
      <c r="P158" s="9"/>
    </row>
    <row r="159" spans="2:16" ht="12.75">
      <c r="B159" s="54"/>
      <c r="C159" s="4"/>
      <c r="D159" s="7"/>
      <c r="E159" s="7"/>
      <c r="F159" s="7"/>
      <c r="G159" s="8"/>
      <c r="H159" s="7"/>
      <c r="I159" s="4"/>
      <c r="J159" s="8"/>
      <c r="K159" s="7"/>
      <c r="L159" s="7"/>
      <c r="M159" s="8"/>
      <c r="N159" s="8"/>
      <c r="O159" s="4"/>
      <c r="P159" s="9"/>
    </row>
    <row r="160" spans="2:16" ht="12.75">
      <c r="B160" s="54"/>
      <c r="C160" s="4"/>
      <c r="D160" s="7"/>
      <c r="E160" s="7"/>
      <c r="F160" s="7"/>
      <c r="G160" s="8"/>
      <c r="H160" s="7"/>
      <c r="I160" s="4"/>
      <c r="J160" s="8"/>
      <c r="K160" s="7"/>
      <c r="L160" s="7"/>
      <c r="M160" s="8"/>
      <c r="N160" s="8"/>
      <c r="O160" s="4"/>
      <c r="P160" s="9"/>
    </row>
    <row r="161" spans="2:16" ht="12.75">
      <c r="B161" s="54"/>
      <c r="C161" s="4"/>
      <c r="D161" s="7"/>
      <c r="E161" s="7"/>
      <c r="F161" s="7"/>
      <c r="G161" s="8"/>
      <c r="H161" s="7"/>
      <c r="I161" s="4"/>
      <c r="J161" s="8"/>
      <c r="K161" s="7"/>
      <c r="L161" s="7"/>
      <c r="M161" s="8"/>
      <c r="N161" s="8"/>
      <c r="O161" s="4"/>
      <c r="P161" s="9"/>
    </row>
    <row r="162" spans="2:16" ht="12.75">
      <c r="B162" s="54"/>
      <c r="C162" s="4"/>
      <c r="D162" s="7"/>
      <c r="E162" s="7"/>
      <c r="F162" s="7"/>
      <c r="G162" s="8"/>
      <c r="H162" s="7"/>
      <c r="I162" s="4"/>
      <c r="J162" s="8"/>
      <c r="K162" s="7"/>
      <c r="L162" s="7"/>
      <c r="M162" s="8"/>
      <c r="N162" s="8"/>
      <c r="O162" s="4"/>
      <c r="P162" s="9"/>
    </row>
    <row r="163" spans="2:16" ht="12.75">
      <c r="B163" s="54"/>
      <c r="C163" s="4"/>
      <c r="D163" s="7"/>
      <c r="E163" s="7"/>
      <c r="F163" s="7"/>
      <c r="G163" s="8"/>
      <c r="H163" s="7"/>
      <c r="I163" s="4"/>
      <c r="J163" s="8"/>
      <c r="K163" s="7"/>
      <c r="L163" s="7"/>
      <c r="M163" s="8"/>
      <c r="N163" s="8"/>
      <c r="O163" s="4"/>
      <c r="P163" s="9"/>
    </row>
    <row r="164" spans="2:16" ht="12.75">
      <c r="B164" s="54"/>
      <c r="C164" s="4"/>
      <c r="D164" s="7"/>
      <c r="E164" s="7"/>
      <c r="F164" s="7"/>
      <c r="G164" s="8"/>
      <c r="H164" s="7"/>
      <c r="I164" s="4"/>
      <c r="J164" s="8"/>
      <c r="K164" s="7"/>
      <c r="L164" s="7"/>
      <c r="M164" s="8"/>
      <c r="N164" s="8"/>
      <c r="O164" s="4"/>
      <c r="P164" s="9"/>
    </row>
    <row r="165" spans="2:16" ht="12.75">
      <c r="B165" s="54"/>
      <c r="C165" s="4"/>
      <c r="D165" s="7"/>
      <c r="E165" s="7"/>
      <c r="F165" s="7"/>
      <c r="G165" s="8"/>
      <c r="H165" s="7"/>
      <c r="I165" s="4"/>
      <c r="J165" s="8"/>
      <c r="K165" s="7"/>
      <c r="L165" s="7"/>
      <c r="M165" s="8"/>
      <c r="N165" s="8"/>
      <c r="O165" s="4"/>
      <c r="P165" s="9"/>
    </row>
    <row r="166" spans="2:16" ht="12.75">
      <c r="B166" s="54"/>
      <c r="C166" s="4"/>
      <c r="D166" s="7"/>
      <c r="E166" s="7"/>
      <c r="F166" s="7"/>
      <c r="G166" s="8"/>
      <c r="H166" s="7"/>
      <c r="I166" s="4"/>
      <c r="J166" s="8"/>
      <c r="K166" s="7"/>
      <c r="L166" s="7"/>
      <c r="M166" s="8"/>
      <c r="N166" s="8"/>
      <c r="O166" s="4"/>
      <c r="P166" s="9"/>
    </row>
    <row r="167" spans="2:16" ht="12.75">
      <c r="B167" s="54"/>
      <c r="C167" s="4"/>
      <c r="D167" s="7"/>
      <c r="E167" s="7"/>
      <c r="F167" s="7"/>
      <c r="G167" s="8"/>
      <c r="H167" s="7"/>
      <c r="I167" s="4"/>
      <c r="J167" s="8"/>
      <c r="K167" s="7"/>
      <c r="L167" s="7"/>
      <c r="M167" s="8"/>
      <c r="N167" s="8"/>
      <c r="O167" s="4"/>
      <c r="P167" s="9"/>
    </row>
    <row r="168" spans="2:16" ht="12.75">
      <c r="B168" s="54"/>
      <c r="C168" s="4"/>
      <c r="D168" s="7"/>
      <c r="E168" s="7"/>
      <c r="F168" s="7"/>
      <c r="G168" s="8"/>
      <c r="H168" s="7"/>
      <c r="I168" s="4"/>
      <c r="J168" s="8"/>
      <c r="K168" s="7"/>
      <c r="L168" s="7"/>
      <c r="M168" s="8"/>
      <c r="N168" s="8"/>
      <c r="O168" s="4"/>
      <c r="P168" s="9"/>
    </row>
    <row r="169" spans="2:16" ht="12.75">
      <c r="B169" s="54"/>
      <c r="C169" s="4"/>
      <c r="D169" s="7"/>
      <c r="E169" s="7"/>
      <c r="F169" s="7"/>
      <c r="G169" s="8"/>
      <c r="H169" s="7"/>
      <c r="I169" s="4"/>
      <c r="J169" s="8"/>
      <c r="K169" s="7"/>
      <c r="L169" s="7"/>
      <c r="M169" s="8"/>
      <c r="N169" s="8"/>
      <c r="O169" s="4"/>
      <c r="P169" s="9"/>
    </row>
    <row r="170" spans="2:16" ht="12.75">
      <c r="B170" s="54"/>
      <c r="C170" s="4"/>
      <c r="D170" s="7"/>
      <c r="E170" s="7"/>
      <c r="F170" s="7"/>
      <c r="G170" s="8"/>
      <c r="H170" s="7"/>
      <c r="I170" s="4"/>
      <c r="J170" s="8"/>
      <c r="K170" s="7"/>
      <c r="L170" s="7"/>
      <c r="M170" s="8"/>
      <c r="N170" s="8"/>
      <c r="O170" s="4"/>
      <c r="P170" s="9"/>
    </row>
    <row r="171" spans="2:16" ht="12.75">
      <c r="B171" s="54"/>
      <c r="C171" s="4"/>
      <c r="D171" s="7"/>
      <c r="E171" s="7"/>
      <c r="F171" s="7"/>
      <c r="G171" s="8"/>
      <c r="H171" s="7"/>
      <c r="I171" s="4"/>
      <c r="J171" s="8"/>
      <c r="K171" s="7"/>
      <c r="L171" s="7"/>
      <c r="M171" s="8"/>
      <c r="N171" s="8"/>
      <c r="O171" s="4"/>
      <c r="P171" s="9"/>
    </row>
    <row r="172" spans="2:16" ht="12.75">
      <c r="B172" s="54"/>
      <c r="C172" s="4"/>
      <c r="D172" s="7"/>
      <c r="E172" s="7"/>
      <c r="F172" s="7"/>
      <c r="G172" s="8"/>
      <c r="H172" s="7"/>
      <c r="I172" s="4"/>
      <c r="J172" s="8"/>
      <c r="K172" s="7"/>
      <c r="L172" s="7"/>
      <c r="M172" s="8"/>
      <c r="N172" s="8"/>
      <c r="O172" s="4"/>
      <c r="P172" s="9"/>
    </row>
    <row r="173" spans="2:16" ht="12.75">
      <c r="B173" s="54"/>
      <c r="C173" s="4"/>
      <c r="D173" s="7"/>
      <c r="E173" s="7"/>
      <c r="F173" s="7"/>
      <c r="G173" s="8"/>
      <c r="H173" s="7"/>
      <c r="I173" s="4"/>
      <c r="J173" s="8"/>
      <c r="K173" s="7"/>
      <c r="L173" s="7"/>
      <c r="M173" s="8"/>
      <c r="N173" s="8"/>
      <c r="O173" s="4"/>
      <c r="P173" s="9"/>
    </row>
    <row r="174" spans="2:16" ht="12.75">
      <c r="B174" s="54"/>
      <c r="C174" s="4"/>
      <c r="D174" s="7"/>
      <c r="E174" s="7"/>
      <c r="F174" s="7"/>
      <c r="G174" s="8"/>
      <c r="H174" s="7"/>
      <c r="I174" s="4"/>
      <c r="J174" s="8"/>
      <c r="K174" s="7"/>
      <c r="L174" s="7"/>
      <c r="M174" s="8"/>
      <c r="N174" s="8"/>
      <c r="O174" s="4"/>
      <c r="P174" s="9"/>
    </row>
    <row r="175" spans="2:16" ht="12.75">
      <c r="B175" s="54"/>
      <c r="C175" s="4"/>
      <c r="D175" s="7"/>
      <c r="E175" s="7"/>
      <c r="F175" s="7"/>
      <c r="G175" s="8"/>
      <c r="H175" s="7"/>
      <c r="I175" s="4"/>
      <c r="J175" s="8"/>
      <c r="K175" s="7"/>
      <c r="L175" s="7"/>
      <c r="M175" s="8"/>
      <c r="N175" s="8"/>
      <c r="O175" s="4"/>
      <c r="P175" s="9"/>
    </row>
    <row r="176" spans="2:16" ht="12.75">
      <c r="B176" s="54"/>
      <c r="C176" s="4"/>
      <c r="D176" s="7"/>
      <c r="E176" s="7"/>
      <c r="F176" s="7"/>
      <c r="G176" s="8"/>
      <c r="H176" s="7"/>
      <c r="I176" s="4"/>
      <c r="J176" s="8"/>
      <c r="K176" s="7"/>
      <c r="L176" s="7"/>
      <c r="M176" s="8"/>
      <c r="N176" s="8"/>
      <c r="O176" s="4"/>
      <c r="P176" s="9"/>
    </row>
    <row r="177" spans="2:16" ht="12.75">
      <c r="B177" s="54"/>
      <c r="C177" s="4"/>
      <c r="D177" s="7"/>
      <c r="E177" s="7"/>
      <c r="F177" s="7"/>
      <c r="G177" s="8"/>
      <c r="H177" s="7"/>
      <c r="I177" s="4"/>
      <c r="J177" s="8"/>
      <c r="K177" s="7"/>
      <c r="L177" s="7"/>
      <c r="M177" s="8"/>
      <c r="N177" s="8"/>
      <c r="O177" s="4"/>
      <c r="P177" s="9"/>
    </row>
    <row r="178" spans="2:16" ht="12.75">
      <c r="B178" s="54"/>
      <c r="C178" s="4"/>
      <c r="D178" s="7"/>
      <c r="E178" s="7"/>
      <c r="F178" s="7"/>
      <c r="G178" s="8"/>
      <c r="H178" s="7"/>
      <c r="I178" s="4"/>
      <c r="J178" s="8"/>
      <c r="K178" s="7"/>
      <c r="L178" s="7"/>
      <c r="M178" s="8"/>
      <c r="N178" s="8"/>
      <c r="O178" s="4"/>
      <c r="P178" s="9"/>
    </row>
    <row r="179" spans="2:16" ht="12.75">
      <c r="B179" s="54"/>
      <c r="C179" s="4"/>
      <c r="D179" s="7"/>
      <c r="E179" s="7"/>
      <c r="F179" s="7"/>
      <c r="G179" s="8"/>
      <c r="H179" s="7"/>
      <c r="I179" s="4"/>
      <c r="J179" s="8"/>
      <c r="K179" s="7"/>
      <c r="L179" s="7"/>
      <c r="M179" s="8"/>
      <c r="N179" s="8"/>
      <c r="O179" s="4"/>
      <c r="P179" s="9"/>
    </row>
    <row r="180" spans="2:16" ht="12.75">
      <c r="B180" s="54"/>
      <c r="C180" s="4"/>
      <c r="D180" s="7"/>
      <c r="E180" s="7"/>
      <c r="F180" s="7"/>
      <c r="G180" s="8"/>
      <c r="H180" s="7"/>
      <c r="I180" s="4"/>
      <c r="J180" s="8"/>
      <c r="K180" s="7"/>
      <c r="L180" s="7"/>
      <c r="M180" s="8"/>
      <c r="N180" s="8"/>
      <c r="O180" s="4"/>
      <c r="P180" s="9"/>
    </row>
    <row r="181" spans="2:16" ht="12.75">
      <c r="B181" s="54"/>
      <c r="C181" s="4"/>
      <c r="D181" s="7"/>
      <c r="E181" s="7"/>
      <c r="F181" s="7"/>
      <c r="G181" s="8"/>
      <c r="H181" s="7"/>
      <c r="I181" s="4"/>
      <c r="J181" s="8"/>
      <c r="K181" s="7"/>
      <c r="L181" s="7"/>
      <c r="M181" s="8"/>
      <c r="N181" s="8"/>
      <c r="O181" s="4"/>
      <c r="P181" s="9"/>
    </row>
    <row r="182" spans="2:16" ht="12.75">
      <c r="B182" s="54"/>
      <c r="C182" s="4"/>
      <c r="D182" s="7"/>
      <c r="E182" s="7"/>
      <c r="F182" s="7"/>
      <c r="G182" s="8"/>
      <c r="H182" s="7"/>
      <c r="I182" s="4"/>
      <c r="J182" s="8"/>
      <c r="K182" s="7"/>
      <c r="L182" s="7"/>
      <c r="M182" s="8"/>
      <c r="N182" s="8"/>
      <c r="O182" s="4"/>
      <c r="P182" s="9"/>
    </row>
    <row r="183" spans="2:16" ht="12.75">
      <c r="B183" s="54"/>
      <c r="C183" s="4"/>
      <c r="D183" s="7"/>
      <c r="E183" s="7"/>
      <c r="F183" s="7"/>
      <c r="G183" s="8"/>
      <c r="H183" s="7"/>
      <c r="I183" s="4"/>
      <c r="J183" s="8"/>
      <c r="K183" s="7"/>
      <c r="L183" s="7"/>
      <c r="M183" s="8"/>
      <c r="N183" s="8"/>
      <c r="O183" s="4"/>
      <c r="P183" s="9"/>
    </row>
    <row r="184" spans="2:16" ht="12.75">
      <c r="B184" s="54"/>
      <c r="C184" s="4"/>
      <c r="D184" s="7"/>
      <c r="E184" s="7"/>
      <c r="F184" s="7"/>
      <c r="G184" s="8"/>
      <c r="H184" s="7"/>
      <c r="I184" s="4"/>
      <c r="J184" s="8"/>
      <c r="K184" s="7"/>
      <c r="L184" s="7"/>
      <c r="M184" s="8"/>
      <c r="N184" s="8"/>
      <c r="O184" s="4"/>
      <c r="P184" s="9"/>
    </row>
    <row r="185" spans="2:16" ht="12.75">
      <c r="B185" s="54"/>
      <c r="C185" s="4"/>
      <c r="D185" s="7"/>
      <c r="E185" s="7"/>
      <c r="F185" s="7"/>
      <c r="G185" s="8"/>
      <c r="H185" s="7"/>
      <c r="I185" s="4"/>
      <c r="J185" s="8"/>
      <c r="K185" s="7"/>
      <c r="L185" s="7"/>
      <c r="M185" s="8"/>
      <c r="N185" s="8"/>
      <c r="O185" s="4"/>
      <c r="P185" s="9"/>
    </row>
    <row r="186" spans="2:16" ht="12.75">
      <c r="B186" s="54"/>
      <c r="C186" s="4"/>
      <c r="D186" s="7"/>
      <c r="E186" s="7"/>
      <c r="F186" s="7"/>
      <c r="G186" s="8"/>
      <c r="H186" s="7"/>
      <c r="I186" s="4"/>
      <c r="J186" s="8"/>
      <c r="K186" s="7"/>
      <c r="L186" s="7"/>
      <c r="M186" s="8"/>
      <c r="N186" s="8"/>
      <c r="O186" s="4"/>
      <c r="P186" s="9"/>
    </row>
    <row r="187" spans="2:16" ht="12.75">
      <c r="B187" s="54"/>
      <c r="C187" s="4"/>
      <c r="D187" s="7"/>
      <c r="E187" s="7"/>
      <c r="F187" s="7"/>
      <c r="G187" s="8"/>
      <c r="H187" s="7"/>
      <c r="I187" s="4"/>
      <c r="J187" s="8"/>
      <c r="K187" s="7"/>
      <c r="L187" s="7"/>
      <c r="M187" s="8"/>
      <c r="N187" s="8"/>
      <c r="O187" s="4"/>
      <c r="P187" s="9"/>
    </row>
    <row r="188" spans="2:16" ht="12.75">
      <c r="B188" s="54"/>
      <c r="C188" s="4"/>
      <c r="D188" s="7"/>
      <c r="E188" s="7"/>
      <c r="F188" s="7"/>
      <c r="G188" s="8"/>
      <c r="H188" s="7"/>
      <c r="I188" s="4"/>
      <c r="J188" s="8"/>
      <c r="K188" s="7"/>
      <c r="L188" s="7"/>
      <c r="M188" s="8"/>
      <c r="N188" s="8"/>
      <c r="O188" s="4"/>
      <c r="P188" s="9"/>
    </row>
    <row r="189" spans="2:16" ht="12.75">
      <c r="B189" s="54"/>
      <c r="C189" s="4"/>
      <c r="D189" s="7"/>
      <c r="E189" s="7"/>
      <c r="F189" s="7"/>
      <c r="G189" s="8"/>
      <c r="H189" s="7"/>
      <c r="I189" s="4"/>
      <c r="J189" s="8"/>
      <c r="K189" s="7"/>
      <c r="L189" s="7"/>
      <c r="M189" s="8"/>
      <c r="N189" s="8"/>
      <c r="O189" s="4"/>
      <c r="P189" s="9"/>
    </row>
    <row r="190" spans="2:16" ht="12.75">
      <c r="B190" s="54"/>
      <c r="C190" s="4"/>
      <c r="D190" s="7"/>
      <c r="E190" s="7"/>
      <c r="F190" s="7"/>
      <c r="G190" s="8"/>
      <c r="H190" s="7"/>
      <c r="I190" s="4"/>
      <c r="J190" s="8"/>
      <c r="K190" s="7"/>
      <c r="L190" s="7"/>
      <c r="M190" s="8"/>
      <c r="N190" s="8"/>
      <c r="O190" s="4"/>
      <c r="P190" s="9"/>
    </row>
    <row r="191" spans="2:16" ht="12.75">
      <c r="B191" s="54"/>
      <c r="C191" s="4"/>
      <c r="D191" s="7"/>
      <c r="E191" s="7"/>
      <c r="F191" s="7"/>
      <c r="G191" s="8"/>
      <c r="H191" s="7"/>
      <c r="I191" s="4"/>
      <c r="J191" s="8"/>
      <c r="K191" s="7"/>
      <c r="L191" s="7"/>
      <c r="M191" s="8"/>
      <c r="N191" s="8"/>
      <c r="O191" s="4"/>
      <c r="P191" s="9"/>
    </row>
    <row r="192" spans="2:16" ht="12.75">
      <c r="B192" s="54"/>
      <c r="C192" s="4"/>
      <c r="D192" s="7"/>
      <c r="E192" s="7"/>
      <c r="F192" s="7"/>
      <c r="G192" s="8"/>
      <c r="H192" s="7"/>
      <c r="I192" s="4"/>
      <c r="J192" s="8"/>
      <c r="K192" s="7"/>
      <c r="L192" s="7"/>
      <c r="M192" s="8"/>
      <c r="N192" s="8"/>
      <c r="O192" s="4"/>
      <c r="P192" s="9"/>
    </row>
    <row r="193" spans="2:16" ht="12.75">
      <c r="B193" s="54"/>
      <c r="C193" s="4"/>
      <c r="D193" s="7"/>
      <c r="E193" s="7"/>
      <c r="F193" s="7"/>
      <c r="G193" s="8"/>
      <c r="H193" s="7"/>
      <c r="I193" s="4"/>
      <c r="J193" s="8"/>
      <c r="K193" s="7"/>
      <c r="L193" s="7"/>
      <c r="M193" s="8"/>
      <c r="N193" s="8"/>
      <c r="O193" s="4"/>
      <c r="P193" s="9"/>
    </row>
    <row r="194" spans="2:16" ht="12.75">
      <c r="B194" s="54"/>
      <c r="C194" s="4"/>
      <c r="D194" s="7"/>
      <c r="E194" s="7"/>
      <c r="F194" s="7"/>
      <c r="G194" s="8"/>
      <c r="H194" s="7"/>
      <c r="I194" s="4"/>
      <c r="J194" s="8"/>
      <c r="K194" s="7"/>
      <c r="L194" s="7"/>
      <c r="M194" s="8"/>
      <c r="N194" s="8"/>
      <c r="O194" s="4"/>
      <c r="P194" s="9"/>
    </row>
    <row r="195" spans="2:16" ht="12.75">
      <c r="B195" s="54"/>
      <c r="C195" s="4"/>
      <c r="D195" s="7"/>
      <c r="E195" s="7"/>
      <c r="F195" s="7"/>
      <c r="G195" s="8"/>
      <c r="H195" s="7"/>
      <c r="I195" s="4"/>
      <c r="J195" s="8"/>
      <c r="K195" s="7"/>
      <c r="L195" s="7"/>
      <c r="M195" s="8"/>
      <c r="N195" s="8"/>
      <c r="O195" s="4"/>
      <c r="P195" s="9"/>
    </row>
    <row r="196" spans="2:16" ht="12.75">
      <c r="B196" s="54"/>
      <c r="C196" s="4"/>
      <c r="D196" s="7"/>
      <c r="E196" s="7"/>
      <c r="F196" s="7"/>
      <c r="G196" s="8"/>
      <c r="H196" s="7"/>
      <c r="I196" s="4"/>
      <c r="J196" s="8"/>
      <c r="K196" s="7"/>
      <c r="L196" s="7"/>
      <c r="M196" s="8"/>
      <c r="N196" s="8"/>
      <c r="O196" s="4"/>
      <c r="P196" s="9"/>
    </row>
    <row r="197" spans="2:16" ht="12.75">
      <c r="B197" s="54"/>
      <c r="C197" s="4"/>
      <c r="D197" s="7"/>
      <c r="E197" s="7"/>
      <c r="F197" s="7"/>
      <c r="G197" s="8"/>
      <c r="H197" s="7"/>
      <c r="I197" s="4"/>
      <c r="J197" s="8"/>
      <c r="K197" s="7"/>
      <c r="L197" s="7"/>
      <c r="M197" s="8"/>
      <c r="N197" s="8"/>
      <c r="O197" s="4"/>
      <c r="P197" s="9"/>
    </row>
    <row r="198" spans="2:16" ht="12.75">
      <c r="B198" s="54"/>
      <c r="C198" s="4"/>
      <c r="D198" s="7"/>
      <c r="E198" s="7"/>
      <c r="F198" s="7"/>
      <c r="G198" s="8"/>
      <c r="H198" s="7"/>
      <c r="I198" s="4"/>
      <c r="J198" s="8"/>
      <c r="K198" s="7"/>
      <c r="L198" s="7"/>
      <c r="M198" s="8"/>
      <c r="N198" s="8"/>
      <c r="O198" s="4"/>
      <c r="P198" s="9"/>
    </row>
    <row r="199" spans="2:16" ht="12.75">
      <c r="B199" s="54"/>
      <c r="C199" s="4"/>
      <c r="D199" s="7"/>
      <c r="E199" s="7"/>
      <c r="F199" s="7"/>
      <c r="G199" s="8"/>
      <c r="H199" s="7"/>
      <c r="I199" s="4"/>
      <c r="J199" s="8"/>
      <c r="K199" s="7"/>
      <c r="L199" s="7"/>
      <c r="M199" s="8"/>
      <c r="N199" s="8"/>
      <c r="O199" s="4"/>
      <c r="P199" s="9"/>
    </row>
    <row r="200" spans="2:16" ht="12.75">
      <c r="B200" s="54"/>
      <c r="C200" s="4"/>
      <c r="D200" s="7"/>
      <c r="E200" s="7"/>
      <c r="F200" s="7"/>
      <c r="G200" s="8"/>
      <c r="H200" s="7"/>
      <c r="I200" s="4"/>
      <c r="J200" s="8"/>
      <c r="K200" s="7"/>
      <c r="L200" s="7"/>
      <c r="M200" s="8"/>
      <c r="N200" s="8"/>
      <c r="O200" s="4"/>
      <c r="P200" s="9"/>
    </row>
    <row r="201" spans="2:16" ht="12.75">
      <c r="B201" s="54"/>
      <c r="C201" s="4"/>
      <c r="D201" s="7"/>
      <c r="E201" s="7"/>
      <c r="F201" s="7"/>
      <c r="G201" s="8"/>
      <c r="H201" s="7"/>
      <c r="I201" s="4"/>
      <c r="J201" s="8"/>
      <c r="K201" s="7"/>
      <c r="L201" s="7"/>
      <c r="M201" s="8"/>
      <c r="N201" s="8"/>
      <c r="O201" s="4"/>
      <c r="P201" s="9"/>
    </row>
    <row r="202" spans="2:16" ht="12.75">
      <c r="B202" s="54"/>
      <c r="C202" s="4"/>
      <c r="D202" s="7"/>
      <c r="E202" s="7"/>
      <c r="F202" s="7"/>
      <c r="G202" s="8"/>
      <c r="H202" s="7"/>
      <c r="I202" s="4"/>
      <c r="J202" s="8"/>
      <c r="K202" s="7"/>
      <c r="L202" s="7"/>
      <c r="M202" s="8"/>
      <c r="N202" s="8"/>
      <c r="O202" s="4"/>
      <c r="P202" s="9"/>
    </row>
    <row r="203" spans="2:16" ht="12.75">
      <c r="B203" s="54"/>
      <c r="C203" s="4"/>
      <c r="D203" s="7"/>
      <c r="E203" s="7"/>
      <c r="F203" s="7"/>
      <c r="G203" s="8"/>
      <c r="H203" s="7"/>
      <c r="I203" s="4"/>
      <c r="J203" s="8"/>
      <c r="K203" s="7"/>
      <c r="L203" s="7"/>
      <c r="M203" s="8"/>
      <c r="N203" s="8"/>
      <c r="O203" s="4"/>
      <c r="P203" s="9"/>
    </row>
    <row r="204" spans="2:16" ht="12.75">
      <c r="B204" s="54"/>
      <c r="C204" s="4"/>
      <c r="D204" s="7"/>
      <c r="E204" s="7"/>
      <c r="F204" s="7"/>
      <c r="G204" s="8"/>
      <c r="H204" s="7"/>
      <c r="I204" s="4"/>
      <c r="J204" s="8"/>
      <c r="K204" s="7"/>
      <c r="L204" s="7"/>
      <c r="M204" s="8"/>
      <c r="N204" s="8"/>
      <c r="O204" s="4"/>
      <c r="P204" s="9"/>
    </row>
    <row r="205" spans="2:16" ht="12.75">
      <c r="B205" s="54"/>
      <c r="C205" s="4"/>
      <c r="D205" s="7"/>
      <c r="E205" s="7"/>
      <c r="F205" s="7"/>
      <c r="G205" s="8"/>
      <c r="H205" s="7"/>
      <c r="I205" s="4"/>
      <c r="J205" s="8"/>
      <c r="K205" s="7"/>
      <c r="L205" s="7"/>
      <c r="M205" s="8"/>
      <c r="N205" s="8"/>
      <c r="O205" s="4"/>
      <c r="P205" s="9"/>
    </row>
    <row r="206" spans="2:16" ht="12.75">
      <c r="B206" s="54"/>
      <c r="C206" s="4"/>
      <c r="D206" s="7"/>
      <c r="E206" s="7"/>
      <c r="F206" s="7"/>
      <c r="G206" s="8"/>
      <c r="H206" s="7"/>
      <c r="I206" s="4"/>
      <c r="J206" s="8"/>
      <c r="K206" s="7"/>
      <c r="L206" s="7"/>
      <c r="M206" s="8"/>
      <c r="N206" s="8"/>
      <c r="O206" s="4"/>
      <c r="P206" s="9"/>
    </row>
    <row r="207" spans="2:16" ht="12.75">
      <c r="B207" s="54"/>
      <c r="C207" s="4"/>
      <c r="D207" s="7"/>
      <c r="E207" s="7"/>
      <c r="F207" s="7"/>
      <c r="G207" s="8"/>
      <c r="H207" s="7"/>
      <c r="I207" s="4"/>
      <c r="J207" s="8"/>
      <c r="K207" s="7"/>
      <c r="L207" s="7"/>
      <c r="M207" s="8"/>
      <c r="N207" s="8"/>
      <c r="O207" s="4"/>
      <c r="P207" s="9"/>
    </row>
    <row r="208" spans="2:16" ht="12.75">
      <c r="B208" s="54"/>
      <c r="C208" s="4"/>
      <c r="D208" s="7"/>
      <c r="E208" s="7"/>
      <c r="F208" s="7"/>
      <c r="G208" s="8"/>
      <c r="H208" s="7"/>
      <c r="I208" s="4"/>
      <c r="J208" s="8"/>
      <c r="K208" s="7"/>
      <c r="L208" s="7"/>
      <c r="M208" s="8"/>
      <c r="N208" s="8"/>
      <c r="O208" s="4"/>
      <c r="P208" s="9"/>
    </row>
    <row r="209" spans="2:16" ht="12.75">
      <c r="B209" s="54"/>
      <c r="C209" s="4"/>
      <c r="D209" s="7"/>
      <c r="E209" s="7"/>
      <c r="F209" s="7"/>
      <c r="G209" s="8"/>
      <c r="H209" s="7"/>
      <c r="I209" s="4"/>
      <c r="J209" s="8"/>
      <c r="K209" s="7"/>
      <c r="L209" s="7"/>
      <c r="M209" s="8"/>
      <c r="N209" s="8"/>
      <c r="O209" s="4"/>
      <c r="P209" s="9"/>
    </row>
    <row r="210" spans="2:16" ht="12.75">
      <c r="B210" s="54"/>
      <c r="C210" s="4"/>
      <c r="D210" s="7"/>
      <c r="E210" s="7"/>
      <c r="F210" s="7"/>
      <c r="G210" s="8"/>
      <c r="H210" s="7"/>
      <c r="I210" s="4"/>
      <c r="J210" s="8"/>
      <c r="K210" s="7"/>
      <c r="L210" s="7"/>
      <c r="M210" s="8"/>
      <c r="N210" s="8"/>
      <c r="O210" s="4"/>
      <c r="P210" s="9"/>
    </row>
    <row r="211" spans="2:16" ht="12.75">
      <c r="B211" s="54"/>
      <c r="C211" s="4"/>
      <c r="D211" s="7"/>
      <c r="E211" s="7"/>
      <c r="F211" s="7"/>
      <c r="G211" s="8"/>
      <c r="H211" s="7"/>
      <c r="I211" s="4"/>
      <c r="J211" s="8"/>
      <c r="K211" s="7"/>
      <c r="L211" s="7"/>
      <c r="M211" s="8"/>
      <c r="N211" s="8"/>
      <c r="O211" s="4"/>
      <c r="P211" s="9"/>
    </row>
    <row r="212" spans="2:16" ht="12.75">
      <c r="B212" s="54"/>
      <c r="C212" s="4"/>
      <c r="D212" s="7"/>
      <c r="E212" s="7"/>
      <c r="F212" s="7"/>
      <c r="G212" s="8"/>
      <c r="H212" s="7"/>
      <c r="I212" s="4"/>
      <c r="J212" s="8"/>
      <c r="K212" s="7"/>
      <c r="L212" s="7"/>
      <c r="M212" s="8"/>
      <c r="N212" s="8"/>
      <c r="O212" s="4"/>
      <c r="P212" s="9"/>
    </row>
    <row r="213" spans="2:16" ht="12.75">
      <c r="B213" s="54"/>
      <c r="C213" s="4"/>
      <c r="D213" s="7"/>
      <c r="E213" s="7"/>
      <c r="F213" s="7"/>
      <c r="G213" s="8"/>
      <c r="H213" s="7"/>
      <c r="I213" s="4"/>
      <c r="J213" s="8"/>
      <c r="K213" s="7"/>
      <c r="L213" s="7"/>
      <c r="M213" s="8"/>
      <c r="N213" s="8"/>
      <c r="O213" s="4"/>
      <c r="P213" s="9"/>
    </row>
    <row r="214" spans="2:16" ht="12.75">
      <c r="B214" s="54"/>
      <c r="C214" s="4"/>
      <c r="D214" s="7"/>
      <c r="E214" s="7"/>
      <c r="F214" s="7"/>
      <c r="G214" s="8"/>
      <c r="H214" s="7"/>
      <c r="I214" s="4"/>
      <c r="J214" s="8"/>
      <c r="K214" s="7"/>
      <c r="L214" s="7"/>
      <c r="M214" s="8"/>
      <c r="N214" s="8"/>
      <c r="O214" s="4"/>
      <c r="P214" s="9"/>
    </row>
    <row r="215" spans="2:16" ht="12.75">
      <c r="B215" s="54"/>
      <c r="C215" s="4"/>
      <c r="D215" s="7"/>
      <c r="E215" s="7"/>
      <c r="F215" s="7"/>
      <c r="G215" s="8"/>
      <c r="H215" s="7"/>
      <c r="I215" s="4"/>
      <c r="J215" s="8"/>
      <c r="K215" s="7"/>
      <c r="L215" s="7"/>
      <c r="M215" s="8"/>
      <c r="N215" s="8"/>
      <c r="O215" s="4"/>
      <c r="P215" s="9"/>
    </row>
    <row r="216" spans="2:16" ht="12.75">
      <c r="B216" s="54"/>
      <c r="C216" s="4"/>
      <c r="D216" s="7"/>
      <c r="E216" s="7"/>
      <c r="F216" s="7"/>
      <c r="G216" s="8"/>
      <c r="H216" s="7"/>
      <c r="I216" s="4"/>
      <c r="J216" s="8"/>
      <c r="K216" s="7"/>
      <c r="L216" s="7"/>
      <c r="M216" s="8"/>
      <c r="N216" s="8"/>
      <c r="O216" s="4"/>
      <c r="P216" s="9"/>
    </row>
    <row r="217" spans="2:16" ht="12.75">
      <c r="B217" s="54"/>
      <c r="C217" s="4"/>
      <c r="D217" s="7"/>
      <c r="E217" s="7"/>
      <c r="F217" s="7"/>
      <c r="G217" s="8"/>
      <c r="H217" s="7"/>
      <c r="I217" s="4"/>
      <c r="J217" s="8"/>
      <c r="K217" s="7"/>
      <c r="L217" s="7"/>
      <c r="M217" s="8"/>
      <c r="N217" s="8"/>
      <c r="O217" s="4"/>
      <c r="P217" s="9"/>
    </row>
    <row r="218" spans="2:16" ht="12.75">
      <c r="B218" s="54"/>
      <c r="C218" s="4"/>
      <c r="D218" s="7"/>
      <c r="E218" s="7"/>
      <c r="F218" s="7"/>
      <c r="G218" s="8"/>
      <c r="H218" s="7"/>
      <c r="I218" s="4"/>
      <c r="J218" s="8"/>
      <c r="K218" s="7"/>
      <c r="L218" s="7"/>
      <c r="M218" s="8"/>
      <c r="N218" s="8"/>
      <c r="O218" s="4"/>
      <c r="P218" s="9"/>
    </row>
    <row r="219" spans="2:16" ht="12.75">
      <c r="B219" s="54"/>
      <c r="C219" s="4"/>
      <c r="D219" s="7"/>
      <c r="E219" s="7"/>
      <c r="F219" s="7"/>
      <c r="G219" s="8"/>
      <c r="H219" s="7"/>
      <c r="I219" s="4"/>
      <c r="J219" s="8"/>
      <c r="K219" s="7"/>
      <c r="L219" s="7"/>
      <c r="M219" s="8"/>
      <c r="N219" s="8"/>
      <c r="O219" s="4"/>
      <c r="P219" s="9"/>
    </row>
    <row r="220" spans="2:16" ht="12.75">
      <c r="B220" s="54"/>
      <c r="C220" s="4"/>
      <c r="D220" s="7"/>
      <c r="E220" s="7"/>
      <c r="F220" s="7"/>
      <c r="G220" s="8"/>
      <c r="H220" s="7"/>
      <c r="I220" s="4"/>
      <c r="J220" s="8"/>
      <c r="K220" s="7"/>
      <c r="L220" s="7"/>
      <c r="M220" s="8"/>
      <c r="N220" s="8"/>
      <c r="O220" s="4"/>
      <c r="P220" s="9"/>
    </row>
    <row r="221" spans="2:16" ht="12.75">
      <c r="B221" s="54"/>
      <c r="C221" s="4"/>
      <c r="D221" s="7"/>
      <c r="E221" s="7"/>
      <c r="F221" s="7"/>
      <c r="G221" s="8"/>
      <c r="H221" s="7"/>
      <c r="I221" s="4"/>
      <c r="J221" s="8"/>
      <c r="K221" s="7"/>
      <c r="L221" s="7"/>
      <c r="M221" s="8"/>
      <c r="N221" s="8"/>
      <c r="O221" s="4"/>
      <c r="P221" s="9"/>
    </row>
    <row r="222" spans="2:16" ht="12.75">
      <c r="B222" s="54"/>
      <c r="C222" s="4"/>
      <c r="D222" s="7"/>
      <c r="E222" s="7"/>
      <c r="F222" s="7"/>
      <c r="G222" s="8"/>
      <c r="H222" s="7"/>
      <c r="I222" s="4"/>
      <c r="J222" s="8"/>
      <c r="K222" s="7"/>
      <c r="L222" s="7"/>
      <c r="M222" s="8"/>
      <c r="N222" s="8"/>
      <c r="O222" s="4"/>
      <c r="P222" s="9"/>
    </row>
    <row r="223" spans="2:16" ht="12.75">
      <c r="B223" s="54"/>
      <c r="C223" s="4"/>
      <c r="D223" s="7"/>
      <c r="E223" s="7"/>
      <c r="F223" s="7"/>
      <c r="G223" s="8"/>
      <c r="H223" s="7"/>
      <c r="I223" s="4"/>
      <c r="J223" s="8"/>
      <c r="K223" s="7"/>
      <c r="L223" s="7"/>
      <c r="M223" s="8"/>
      <c r="N223" s="8"/>
      <c r="O223" s="4"/>
      <c r="P223" s="9"/>
    </row>
    <row r="224" spans="2:16" ht="12.75">
      <c r="B224" s="54"/>
      <c r="C224" s="4"/>
      <c r="D224" s="7"/>
      <c r="E224" s="7"/>
      <c r="F224" s="7"/>
      <c r="G224" s="8"/>
      <c r="H224" s="7"/>
      <c r="I224" s="4"/>
      <c r="J224" s="8"/>
      <c r="K224" s="7"/>
      <c r="L224" s="7"/>
      <c r="M224" s="8"/>
      <c r="N224" s="8"/>
      <c r="O224" s="4"/>
      <c r="P224" s="9"/>
    </row>
    <row r="225" spans="2:16" ht="12.75">
      <c r="B225" s="54"/>
      <c r="C225" s="4"/>
      <c r="D225" s="7"/>
      <c r="E225" s="7"/>
      <c r="F225" s="7"/>
      <c r="G225" s="8"/>
      <c r="H225" s="7"/>
      <c r="I225" s="4"/>
      <c r="J225" s="8"/>
      <c r="K225" s="7"/>
      <c r="L225" s="7"/>
      <c r="M225" s="8"/>
      <c r="N225" s="8"/>
      <c r="O225" s="4"/>
      <c r="P225" s="9"/>
    </row>
    <row r="226" spans="2:16" ht="12.75">
      <c r="B226" s="54"/>
      <c r="C226" s="4"/>
      <c r="D226" s="7"/>
      <c r="E226" s="7"/>
      <c r="F226" s="7"/>
      <c r="G226" s="8"/>
      <c r="H226" s="7"/>
      <c r="I226" s="4"/>
      <c r="J226" s="8"/>
      <c r="K226" s="7"/>
      <c r="L226" s="7"/>
      <c r="M226" s="8"/>
      <c r="N226" s="8"/>
      <c r="O226" s="4"/>
      <c r="P226" s="9"/>
    </row>
    <row r="227" spans="2:16" ht="12.75">
      <c r="B227" s="54"/>
      <c r="C227" s="4"/>
      <c r="D227" s="7"/>
      <c r="E227" s="7"/>
      <c r="F227" s="7"/>
      <c r="G227" s="8"/>
      <c r="H227" s="7"/>
      <c r="I227" s="4"/>
      <c r="J227" s="8"/>
      <c r="K227" s="7"/>
      <c r="L227" s="7"/>
      <c r="M227" s="8"/>
      <c r="N227" s="8"/>
      <c r="O227" s="4"/>
      <c r="P227" s="9"/>
    </row>
  </sheetData>
  <sheetProtection password="DA43" sheet="1" selectLockedCells="1"/>
  <mergeCells count="187">
    <mergeCell ref="B2:O2"/>
    <mergeCell ref="B3:P3"/>
    <mergeCell ref="B4:C4"/>
    <mergeCell ref="H4:O4"/>
    <mergeCell ref="B5:E5"/>
    <mergeCell ref="H5:O5"/>
    <mergeCell ref="P5:Y5"/>
    <mergeCell ref="B6:P6"/>
    <mergeCell ref="B7:C9"/>
    <mergeCell ref="H8:I8"/>
    <mergeCell ref="N8:O8"/>
    <mergeCell ref="B10:I10"/>
    <mergeCell ref="O10:P10"/>
    <mergeCell ref="H11:I11"/>
    <mergeCell ref="N11:O11"/>
    <mergeCell ref="H12:I12"/>
    <mergeCell ref="N12:O12"/>
    <mergeCell ref="O13:P13"/>
    <mergeCell ref="H14:I14"/>
    <mergeCell ref="N14:O14"/>
    <mergeCell ref="H15:I15"/>
    <mergeCell ref="N15:O15"/>
    <mergeCell ref="H16:I16"/>
    <mergeCell ref="N16:O16"/>
    <mergeCell ref="O17:P17"/>
    <mergeCell ref="H18:I18"/>
    <mergeCell ref="N18:O18"/>
    <mergeCell ref="H19:I19"/>
    <mergeCell ref="N19:O19"/>
    <mergeCell ref="H20:I20"/>
    <mergeCell ref="N20:O20"/>
    <mergeCell ref="H21:I21"/>
    <mergeCell ref="N21:O21"/>
    <mergeCell ref="H22:I22"/>
    <mergeCell ref="N22:O22"/>
    <mergeCell ref="H23:I23"/>
    <mergeCell ref="N23:O23"/>
    <mergeCell ref="H24:I24"/>
    <mergeCell ref="N24:O24"/>
    <mergeCell ref="H25:I25"/>
    <mergeCell ref="N25:O25"/>
    <mergeCell ref="H26:I26"/>
    <mergeCell ref="N26:O26"/>
    <mergeCell ref="H27:I27"/>
    <mergeCell ref="N27:O27"/>
    <mergeCell ref="O28:P28"/>
    <mergeCell ref="H29:I29"/>
    <mergeCell ref="N29:O29"/>
    <mergeCell ref="H30:I30"/>
    <mergeCell ref="N30:O30"/>
    <mergeCell ref="B31:P31"/>
    <mergeCell ref="H32:I32"/>
    <mergeCell ref="N32:O32"/>
    <mergeCell ref="H33:I33"/>
    <mergeCell ref="N33:O33"/>
    <mergeCell ref="H34:I34"/>
    <mergeCell ref="N34:O34"/>
    <mergeCell ref="H35:I35"/>
    <mergeCell ref="N35:O35"/>
    <mergeCell ref="B36:P36"/>
    <mergeCell ref="B37:P37"/>
    <mergeCell ref="O38:P38"/>
    <mergeCell ref="H39:I39"/>
    <mergeCell ref="N39:O39"/>
    <mergeCell ref="H40:I40"/>
    <mergeCell ref="N40:O40"/>
    <mergeCell ref="H41:I41"/>
    <mergeCell ref="N41:O41"/>
    <mergeCell ref="H42:I42"/>
    <mergeCell ref="N42:O42"/>
    <mergeCell ref="H43:I43"/>
    <mergeCell ref="N43:O43"/>
    <mergeCell ref="H44:I44"/>
    <mergeCell ref="N44:O44"/>
    <mergeCell ref="H45:I45"/>
    <mergeCell ref="N45:O45"/>
    <mergeCell ref="J46:K46"/>
    <mergeCell ref="O46:P46"/>
    <mergeCell ref="H47:I47"/>
    <mergeCell ref="N47:O47"/>
    <mergeCell ref="H48:I48"/>
    <mergeCell ref="N48:O48"/>
    <mergeCell ref="H49:I49"/>
    <mergeCell ref="N49:O49"/>
    <mergeCell ref="H51:I51"/>
    <mergeCell ref="N51:O51"/>
    <mergeCell ref="H52:I52"/>
    <mergeCell ref="N52:O52"/>
    <mergeCell ref="H53:I53"/>
    <mergeCell ref="N53:O53"/>
    <mergeCell ref="H54:I54"/>
    <mergeCell ref="N54:O54"/>
    <mergeCell ref="H55:I55"/>
    <mergeCell ref="N55:O55"/>
    <mergeCell ref="H56:I56"/>
    <mergeCell ref="N56:O56"/>
    <mergeCell ref="H57:I57"/>
    <mergeCell ref="N57:O57"/>
    <mergeCell ref="H58:I58"/>
    <mergeCell ref="N58:O58"/>
    <mergeCell ref="H59:I59"/>
    <mergeCell ref="N59:O59"/>
    <mergeCell ref="H60:I60"/>
    <mergeCell ref="N60:O60"/>
    <mergeCell ref="J61:K61"/>
    <mergeCell ref="O61:P61"/>
    <mergeCell ref="H62:I62"/>
    <mergeCell ref="N62:O62"/>
    <mergeCell ref="H63:I63"/>
    <mergeCell ref="N63:O63"/>
    <mergeCell ref="H65:I65"/>
    <mergeCell ref="N65:O65"/>
    <mergeCell ref="H66:I66"/>
    <mergeCell ref="N66:O66"/>
    <mergeCell ref="H67:I67"/>
    <mergeCell ref="N67:O67"/>
    <mergeCell ref="H68:I68"/>
    <mergeCell ref="N68:O68"/>
    <mergeCell ref="H69:I69"/>
    <mergeCell ref="N69:O69"/>
    <mergeCell ref="H70:I70"/>
    <mergeCell ref="N70:O70"/>
    <mergeCell ref="H71:I71"/>
    <mergeCell ref="N71:O71"/>
    <mergeCell ref="H72:I72"/>
    <mergeCell ref="N72:O72"/>
    <mergeCell ref="H73:I73"/>
    <mergeCell ref="N73:O73"/>
    <mergeCell ref="H75:I75"/>
    <mergeCell ref="N75:O75"/>
    <mergeCell ref="H76:I76"/>
    <mergeCell ref="N76:O76"/>
    <mergeCell ref="H77:I77"/>
    <mergeCell ref="N77:O77"/>
    <mergeCell ref="H78:I78"/>
    <mergeCell ref="N78:O78"/>
    <mergeCell ref="H79:I79"/>
    <mergeCell ref="N79:O79"/>
    <mergeCell ref="H80:I80"/>
    <mergeCell ref="N80:O80"/>
    <mergeCell ref="H81:I81"/>
    <mergeCell ref="N81:O81"/>
    <mergeCell ref="H82:I82"/>
    <mergeCell ref="N82:O82"/>
    <mergeCell ref="H83:I83"/>
    <mergeCell ref="N83:O83"/>
    <mergeCell ref="H84:I84"/>
    <mergeCell ref="N84:O84"/>
    <mergeCell ref="H85:I85"/>
    <mergeCell ref="N85:O85"/>
    <mergeCell ref="H86:I86"/>
    <mergeCell ref="N86:O86"/>
    <mergeCell ref="H87:I87"/>
    <mergeCell ref="N87:O87"/>
    <mergeCell ref="H88:I88"/>
    <mergeCell ref="N88:O88"/>
    <mergeCell ref="N89:O89"/>
    <mergeCell ref="H90:I90"/>
    <mergeCell ref="N90:O90"/>
    <mergeCell ref="O92:P92"/>
    <mergeCell ref="H93:I93"/>
    <mergeCell ref="N93:O93"/>
    <mergeCell ref="H94:I94"/>
    <mergeCell ref="N94:O94"/>
    <mergeCell ref="H95:I95"/>
    <mergeCell ref="N95:O95"/>
    <mergeCell ref="H96:I96"/>
    <mergeCell ref="N96:O96"/>
    <mergeCell ref="H97:I97"/>
    <mergeCell ref="N97:O97"/>
    <mergeCell ref="H99:I99"/>
    <mergeCell ref="H100:I100"/>
    <mergeCell ref="H101:I101"/>
    <mergeCell ref="H102:I102"/>
    <mergeCell ref="B106:C106"/>
    <mergeCell ref="E106:F106"/>
    <mergeCell ref="B107:C107"/>
    <mergeCell ref="E107:F107"/>
    <mergeCell ref="B115:O115"/>
    <mergeCell ref="B116:O116"/>
    <mergeCell ref="B117:O117"/>
    <mergeCell ref="B108:C108"/>
    <mergeCell ref="E108:F108"/>
    <mergeCell ref="B111:O111"/>
    <mergeCell ref="B112:O112"/>
    <mergeCell ref="B113:O113"/>
    <mergeCell ref="B114:O114"/>
  </mergeCells>
  <dataValidations count="1">
    <dataValidation type="list" allowBlank="1" showInputMessage="1" showErrorMessage="1" sqref="F26 L26">
      <formula1>$R$11:$R$16</formula1>
    </dataValidation>
  </dataValidations>
  <printOptions/>
  <pageMargins left="0.75" right="0.67" top="0.51" bottom="0.5" header="0.5" footer="0.5"/>
  <pageSetup horizontalDpi="600" verticalDpi="600" orientation="portrait" scale="51" r:id="rId4"/>
  <rowBreaks count="1" manualBreakCount="1">
    <brk id="49" max="16" man="1"/>
  </rowBreaks>
  <drawing r:id="rId3"/>
  <legacyDrawing r:id="rId2"/>
</worksheet>
</file>

<file path=xl/worksheets/sheet2.xml><?xml version="1.0" encoding="utf-8"?>
<worksheet xmlns="http://schemas.openxmlformats.org/spreadsheetml/2006/main" xmlns:r="http://schemas.openxmlformats.org/officeDocument/2006/relationships">
  <sheetPr codeName="Sheet2"/>
  <dimension ref="A2:E32"/>
  <sheetViews>
    <sheetView showGridLines="0" zoomScale="90" zoomScaleNormal="90" zoomScalePageLayoutView="0" workbookViewId="0" topLeftCell="A1">
      <selection activeCell="B9" sqref="B9"/>
    </sheetView>
  </sheetViews>
  <sheetFormatPr defaultColWidth="9.140625" defaultRowHeight="12.75"/>
  <cols>
    <col min="1" max="1" width="57.7109375" style="152" customWidth="1"/>
    <col min="2" max="2" width="22.421875" style="152" customWidth="1"/>
    <col min="3" max="3" width="4.7109375" style="152" customWidth="1"/>
    <col min="4" max="4" width="16.7109375" style="152" customWidth="1"/>
    <col min="5" max="5" width="37.00390625" style="152" customWidth="1"/>
    <col min="6" max="16384" width="9.140625" style="152" customWidth="1"/>
  </cols>
  <sheetData>
    <row r="1" ht="15"/>
    <row r="2" spans="2:5" ht="12.75" customHeight="1">
      <c r="B2" s="399" t="s">
        <v>81</v>
      </c>
      <c r="C2" s="399"/>
      <c r="D2" s="399"/>
      <c r="E2" s="399"/>
    </row>
    <row r="3" spans="2:5" ht="12.75" customHeight="1">
      <c r="B3" s="399"/>
      <c r="C3" s="399"/>
      <c r="D3" s="399"/>
      <c r="E3" s="399"/>
    </row>
    <row r="4" ht="15"/>
    <row r="5" spans="1:5" ht="74.25" customHeight="1">
      <c r="A5" s="398" t="s">
        <v>188</v>
      </c>
      <c r="B5" s="398"/>
      <c r="C5" s="398"/>
      <c r="D5" s="398"/>
      <c r="E5" s="398"/>
    </row>
    <row r="6" spans="1:5" ht="13.5" customHeight="1">
      <c r="A6" s="397" t="s">
        <v>75</v>
      </c>
      <c r="B6" s="397"/>
      <c r="C6" s="397"/>
      <c r="D6" s="397"/>
      <c r="E6" s="397"/>
    </row>
    <row r="7" spans="1:5" ht="38.25">
      <c r="A7" s="138" t="s">
        <v>164</v>
      </c>
      <c r="B7" s="153"/>
      <c r="C7" s="154"/>
      <c r="D7" s="154"/>
      <c r="E7" s="154"/>
    </row>
    <row r="8" spans="1:5" ht="15.75" thickBot="1">
      <c r="A8" s="155" t="s">
        <v>78</v>
      </c>
      <c r="B8" s="156" t="s">
        <v>123</v>
      </c>
      <c r="C8" s="157"/>
      <c r="D8" s="157"/>
      <c r="E8" s="157"/>
    </row>
    <row r="9" spans="2:5" ht="15.75" thickBot="1">
      <c r="B9" s="158" t="s">
        <v>9</v>
      </c>
      <c r="C9" s="19"/>
      <c r="D9" s="159" t="s">
        <v>9</v>
      </c>
      <c r="E9" s="159"/>
    </row>
    <row r="10" spans="1:5" ht="12.75" customHeight="1">
      <c r="A10" s="174" t="s">
        <v>134</v>
      </c>
      <c r="B10" s="19"/>
      <c r="C10" s="19"/>
      <c r="D10" s="159" t="s">
        <v>9</v>
      </c>
      <c r="E10" s="159"/>
    </row>
    <row r="11" spans="1:3" ht="12.75" customHeight="1">
      <c r="A11" s="19" t="s">
        <v>33</v>
      </c>
      <c r="B11" s="160">
        <v>0</v>
      </c>
      <c r="C11" s="19"/>
    </row>
    <row r="12" spans="1:4" ht="12.75" customHeight="1">
      <c r="A12" s="19" t="s">
        <v>34</v>
      </c>
      <c r="B12" s="160">
        <v>0</v>
      </c>
      <c r="C12" s="19"/>
      <c r="D12" s="161"/>
    </row>
    <row r="13" spans="1:3" ht="12.75" customHeight="1">
      <c r="A13" s="19" t="s">
        <v>35</v>
      </c>
      <c r="B13" s="160">
        <v>0</v>
      </c>
      <c r="C13" s="19"/>
    </row>
    <row r="14" spans="1:3" ht="12.75" customHeight="1">
      <c r="A14" s="19" t="s">
        <v>189</v>
      </c>
      <c r="B14" s="160">
        <v>0</v>
      </c>
      <c r="C14" s="19"/>
    </row>
    <row r="15" spans="1:5" ht="12.75" customHeight="1">
      <c r="A15" s="18" t="s">
        <v>130</v>
      </c>
      <c r="B15" s="162">
        <f>SUM(B11:B14)</f>
        <v>0</v>
      </c>
      <c r="C15" s="19"/>
      <c r="D15" s="161">
        <f>_xlfn.IFERROR(((#REF!-B15)/B15),"")</f>
      </c>
      <c r="E15" s="19"/>
    </row>
    <row r="16" spans="2:5" ht="15">
      <c r="B16" s="46"/>
      <c r="C16" s="19"/>
      <c r="D16" s="19"/>
      <c r="E16" s="19"/>
    </row>
    <row r="17" spans="1:5" ht="15.75">
      <c r="A17" s="174" t="s">
        <v>135</v>
      </c>
      <c r="B17" s="46"/>
      <c r="C17" s="19"/>
      <c r="D17" s="19"/>
      <c r="E17" s="19"/>
    </row>
    <row r="18" spans="1:5" ht="12.75" customHeight="1">
      <c r="A18" s="19" t="s">
        <v>36</v>
      </c>
      <c r="B18" s="160">
        <v>0</v>
      </c>
      <c r="C18" s="19"/>
      <c r="D18" s="19"/>
      <c r="E18" s="19"/>
    </row>
    <row r="19" spans="1:5" ht="12.75" customHeight="1">
      <c r="A19" s="19" t="s">
        <v>76</v>
      </c>
      <c r="B19" s="160">
        <v>0</v>
      </c>
      <c r="C19" s="19"/>
      <c r="D19" s="159" t="s">
        <v>9</v>
      </c>
      <c r="E19" s="19"/>
    </row>
    <row r="20" spans="1:4" ht="12.75" customHeight="1">
      <c r="A20" s="19" t="s">
        <v>37</v>
      </c>
      <c r="B20" s="160">
        <v>0</v>
      </c>
      <c r="C20" s="19"/>
      <c r="D20" s="159" t="s">
        <v>9</v>
      </c>
    </row>
    <row r="21" spans="1:4" ht="12.75" customHeight="1">
      <c r="A21" s="19" t="s">
        <v>133</v>
      </c>
      <c r="B21" s="163">
        <f>SUM(B18:B20)</f>
        <v>0</v>
      </c>
      <c r="C21" s="19"/>
      <c r="D21" s="161">
        <f>_xlfn.IFERROR(((#REF!-B21)/B21),"")</f>
      </c>
    </row>
    <row r="22" spans="1:5" ht="12.75" customHeight="1">
      <c r="A22" s="159"/>
      <c r="B22" s="19"/>
      <c r="C22" s="19"/>
      <c r="D22" s="19"/>
      <c r="E22" s="164"/>
    </row>
    <row r="23" spans="1:5" ht="12.75" customHeight="1">
      <c r="A23" s="165" t="s">
        <v>38</v>
      </c>
      <c r="B23" s="166">
        <f>_xlfn.IFERROR((SUM(B15/B21)),"")</f>
      </c>
      <c r="C23" s="19"/>
      <c r="D23" s="19"/>
      <c r="E23" s="19"/>
    </row>
    <row r="24" spans="1:5" ht="15">
      <c r="A24" s="167" t="s">
        <v>82</v>
      </c>
      <c r="B24" s="168">
        <f>_xlfn.IFERROR((SUM(B11:B14)-B13)/SUM(B18:B20),"")</f>
      </c>
      <c r="C24" s="19"/>
      <c r="D24" s="19"/>
      <c r="E24" s="19"/>
    </row>
    <row r="25" ht="15"/>
    <row r="26" ht="15"/>
    <row r="27" ht="15"/>
    <row r="28" ht="15"/>
    <row r="31" ht="15">
      <c r="A31" s="152" t="s">
        <v>208</v>
      </c>
    </row>
    <row r="32" spans="1:5" ht="15">
      <c r="A32" s="297" t="s">
        <v>170</v>
      </c>
      <c r="B32" s="176"/>
      <c r="C32" s="176"/>
      <c r="D32" s="176"/>
      <c r="E32" s="298" t="s">
        <v>210</v>
      </c>
    </row>
  </sheetData>
  <sheetProtection password="DA43" sheet="1" selectLockedCells="1"/>
  <mergeCells count="3">
    <mergeCell ref="A6:E6"/>
    <mergeCell ref="A5:E5"/>
    <mergeCell ref="B2:E3"/>
  </mergeCells>
  <printOptions/>
  <pageMargins left="0.7" right="0.7" top="0.75" bottom="0.75" header="0.3" footer="0.3"/>
  <pageSetup horizontalDpi="600" verticalDpi="600" orientation="landscape" scale="79" r:id="rId4"/>
  <drawing r:id="rId3"/>
  <legacyDrawing r:id="rId2"/>
</worksheet>
</file>

<file path=xl/worksheets/sheet3.xml><?xml version="1.0" encoding="utf-8"?>
<worksheet xmlns="http://schemas.openxmlformats.org/spreadsheetml/2006/main" xmlns:r="http://schemas.openxmlformats.org/officeDocument/2006/relationships">
  <sheetPr codeName="Sheet7"/>
  <dimension ref="A2:J61"/>
  <sheetViews>
    <sheetView showGridLines="0" zoomScale="90" zoomScaleNormal="90" zoomScalePageLayoutView="0" workbookViewId="0" topLeftCell="A1">
      <selection activeCell="E8" sqref="E8"/>
    </sheetView>
  </sheetViews>
  <sheetFormatPr defaultColWidth="9.140625" defaultRowHeight="12.75"/>
  <cols>
    <col min="1" max="1" width="42.140625" style="152" customWidth="1"/>
    <col min="2" max="2" width="20.28125" style="152" customWidth="1"/>
    <col min="3" max="3" width="22.421875" style="152" customWidth="1"/>
    <col min="4" max="4" width="7.7109375" style="191" customWidth="1"/>
    <col min="5" max="5" width="24.140625" style="191" bestFit="1" customWidth="1"/>
    <col min="6" max="6" width="5.7109375" style="152" customWidth="1"/>
    <col min="7" max="7" width="45.140625" style="152" bestFit="1" customWidth="1"/>
    <col min="8" max="8" width="21.57421875" style="152" bestFit="1" customWidth="1"/>
    <col min="9" max="10" width="21.57421875" style="152" customWidth="1"/>
    <col min="11" max="16384" width="9.140625" style="152" customWidth="1"/>
  </cols>
  <sheetData>
    <row r="1" ht="15"/>
    <row r="2" spans="3:6" ht="12.75" customHeight="1">
      <c r="C2" s="399"/>
      <c r="D2" s="399"/>
      <c r="E2" s="399"/>
      <c r="F2" s="399"/>
    </row>
    <row r="3" spans="3:6" ht="12.75" customHeight="1">
      <c r="C3" s="399"/>
      <c r="D3" s="399"/>
      <c r="E3" s="399"/>
      <c r="F3" s="399"/>
    </row>
    <row r="4" ht="15"/>
    <row r="5" spans="1:10" ht="13.5" customHeight="1">
      <c r="A5" s="397"/>
      <c r="B5" s="397"/>
      <c r="C5" s="397"/>
      <c r="D5" s="397"/>
      <c r="E5" s="397"/>
      <c r="F5" s="397"/>
      <c r="G5" s="397"/>
      <c r="H5" s="397"/>
      <c r="I5" s="408"/>
      <c r="J5" s="409"/>
    </row>
    <row r="6" spans="1:10" ht="15">
      <c r="A6" s="402" t="s">
        <v>164</v>
      </c>
      <c r="B6" s="402"/>
      <c r="C6" s="402"/>
      <c r="D6" s="402"/>
      <c r="E6" s="402"/>
      <c r="F6" s="402"/>
      <c r="G6" s="402"/>
      <c r="H6" s="402"/>
      <c r="I6" s="265"/>
      <c r="J6" s="285"/>
    </row>
    <row r="7" spans="1:10" ht="15" customHeight="1" thickBot="1">
      <c r="A7" s="400" t="s">
        <v>153</v>
      </c>
      <c r="B7" s="401"/>
      <c r="C7" s="401"/>
      <c r="D7" s="401"/>
      <c r="E7" s="250" t="s">
        <v>149</v>
      </c>
      <c r="F7" s="157"/>
      <c r="G7" s="193" t="s">
        <v>78</v>
      </c>
      <c r="H7" s="256" t="s">
        <v>149</v>
      </c>
      <c r="I7" s="412"/>
      <c r="J7" s="413"/>
    </row>
    <row r="8" spans="1:10" ht="15.75" thickBot="1">
      <c r="A8" s="194"/>
      <c r="B8" s="202"/>
      <c r="C8" s="202"/>
      <c r="D8" s="210"/>
      <c r="E8" s="284" t="s">
        <v>9</v>
      </c>
      <c r="F8" s="159"/>
      <c r="G8" s="194"/>
      <c r="H8" s="284" t="s">
        <v>9</v>
      </c>
      <c r="I8" s="410"/>
      <c r="J8" s="411"/>
    </row>
    <row r="9" spans="1:10" ht="12.75" customHeight="1">
      <c r="A9" s="194"/>
      <c r="B9" s="202"/>
      <c r="C9" s="202"/>
      <c r="D9" s="202"/>
      <c r="E9" s="251"/>
      <c r="F9" s="159"/>
      <c r="G9" s="195" t="s">
        <v>134</v>
      </c>
      <c r="H9" s="289"/>
      <c r="I9" s="411"/>
      <c r="J9" s="411"/>
    </row>
    <row r="10" spans="1:10" ht="12.75" customHeight="1">
      <c r="A10" s="194" t="s">
        <v>191</v>
      </c>
      <c r="B10" s="202"/>
      <c r="C10" s="202"/>
      <c r="D10" s="210"/>
      <c r="E10" s="160">
        <v>0</v>
      </c>
      <c r="F10" s="159"/>
      <c r="G10" s="196" t="s">
        <v>33</v>
      </c>
      <c r="H10" s="160">
        <v>0</v>
      </c>
      <c r="I10" s="411"/>
      <c r="J10" s="411"/>
    </row>
    <row r="11" spans="1:10" ht="12.75" customHeight="1">
      <c r="A11" s="194"/>
      <c r="B11" s="202"/>
      <c r="C11" s="202"/>
      <c r="D11" s="202"/>
      <c r="E11" s="251"/>
      <c r="G11" s="196" t="s">
        <v>197</v>
      </c>
      <c r="H11" s="160">
        <v>0</v>
      </c>
      <c r="I11" s="411"/>
      <c r="J11" s="411"/>
    </row>
    <row r="12" spans="1:10" ht="12.75" customHeight="1">
      <c r="A12" s="194" t="s">
        <v>192</v>
      </c>
      <c r="B12" s="202"/>
      <c r="C12" s="202"/>
      <c r="D12" s="210"/>
      <c r="E12" s="160">
        <v>0</v>
      </c>
      <c r="G12" s="196" t="s">
        <v>35</v>
      </c>
      <c r="H12" s="160">
        <v>0</v>
      </c>
      <c r="I12" s="411"/>
      <c r="J12" s="411"/>
    </row>
    <row r="13" spans="1:10" ht="12.75" customHeight="1">
      <c r="A13" s="252" t="s">
        <v>154</v>
      </c>
      <c r="B13" s="253"/>
      <c r="C13" s="202"/>
      <c r="D13" s="210"/>
      <c r="E13" s="160">
        <v>0</v>
      </c>
      <c r="G13" s="196" t="s">
        <v>200</v>
      </c>
      <c r="H13" s="160">
        <v>0</v>
      </c>
      <c r="I13" s="411"/>
      <c r="J13" s="411"/>
    </row>
    <row r="14" spans="1:10" ht="12.75" customHeight="1">
      <c r="A14" s="252" t="s">
        <v>193</v>
      </c>
      <c r="B14" s="253"/>
      <c r="C14" s="202"/>
      <c r="D14" s="210"/>
      <c r="E14" s="160">
        <v>0</v>
      </c>
      <c r="G14" s="197"/>
      <c r="H14" s="290">
        <f>SUM(H10:H13)</f>
        <v>0</v>
      </c>
      <c r="I14" s="411"/>
      <c r="J14" s="411"/>
    </row>
    <row r="15" spans="1:10" ht="12.75" customHeight="1">
      <c r="A15" s="252" t="s">
        <v>101</v>
      </c>
      <c r="B15" s="253"/>
      <c r="C15" s="202"/>
      <c r="D15" s="210"/>
      <c r="E15" s="189">
        <v>0</v>
      </c>
      <c r="G15" s="194"/>
      <c r="H15" s="289"/>
      <c r="I15" s="411"/>
      <c r="J15" s="411"/>
    </row>
    <row r="16" spans="1:10" ht="15.75">
      <c r="A16" s="252" t="s">
        <v>144</v>
      </c>
      <c r="B16" s="253"/>
      <c r="C16" s="202"/>
      <c r="D16" s="210"/>
      <c r="E16" s="160">
        <v>0</v>
      </c>
      <c r="F16" s="19"/>
      <c r="G16" s="195" t="s">
        <v>135</v>
      </c>
      <c r="H16" s="289"/>
      <c r="I16" s="411"/>
      <c r="J16" s="411"/>
    </row>
    <row r="17" spans="1:10" ht="15">
      <c r="A17" s="252" t="s">
        <v>144</v>
      </c>
      <c r="B17" s="253"/>
      <c r="C17" s="202"/>
      <c r="D17" s="210"/>
      <c r="E17" s="160">
        <v>0</v>
      </c>
      <c r="F17" s="19"/>
      <c r="G17" s="196" t="s">
        <v>36</v>
      </c>
      <c r="H17" s="160">
        <v>0</v>
      </c>
      <c r="I17" s="411"/>
      <c r="J17" s="411"/>
    </row>
    <row r="18" spans="1:10" ht="16.5" customHeight="1">
      <c r="A18" s="252" t="s">
        <v>144</v>
      </c>
      <c r="B18" s="202"/>
      <c r="C18" s="202"/>
      <c r="D18" s="210"/>
      <c r="E18" s="160">
        <v>0</v>
      </c>
      <c r="F18" s="19"/>
      <c r="G18" s="196" t="s">
        <v>198</v>
      </c>
      <c r="H18" s="160">
        <v>0</v>
      </c>
      <c r="I18" s="411"/>
      <c r="J18" s="411"/>
    </row>
    <row r="19" spans="1:10" ht="12.75" customHeight="1">
      <c r="A19" s="194" t="s">
        <v>19</v>
      </c>
      <c r="B19" s="202"/>
      <c r="C19" s="202"/>
      <c r="D19" s="210"/>
      <c r="E19" s="213">
        <f>E12+E13+E14-E15+E16+E17+E18</f>
        <v>0</v>
      </c>
      <c r="F19" s="19"/>
      <c r="G19" s="196" t="s">
        <v>201</v>
      </c>
      <c r="H19" s="160">
        <v>0</v>
      </c>
      <c r="I19" s="411"/>
      <c r="J19" s="411"/>
    </row>
    <row r="20" spans="1:10" ht="12.75" customHeight="1">
      <c r="A20" s="194" t="s">
        <v>152</v>
      </c>
      <c r="B20" s="202"/>
      <c r="C20" s="202"/>
      <c r="D20" s="210"/>
      <c r="E20" s="249">
        <v>0</v>
      </c>
      <c r="G20" s="196" t="s">
        <v>202</v>
      </c>
      <c r="H20" s="291">
        <f>SUM(H17:H19)</f>
        <v>0</v>
      </c>
      <c r="I20" s="411"/>
      <c r="J20" s="411"/>
    </row>
    <row r="21" spans="1:10" ht="12.75" customHeight="1">
      <c r="A21" s="194" t="s">
        <v>126</v>
      </c>
      <c r="B21" s="202"/>
      <c r="C21" s="202"/>
      <c r="D21" s="210"/>
      <c r="E21" s="213">
        <f>E19*E20</f>
        <v>0</v>
      </c>
      <c r="G21" s="198"/>
      <c r="H21" s="46"/>
      <c r="I21" s="411"/>
      <c r="J21" s="411"/>
    </row>
    <row r="22" spans="1:10" ht="12.75" customHeight="1">
      <c r="A22" s="194"/>
      <c r="B22" s="202"/>
      <c r="C22" s="202"/>
      <c r="D22" s="210"/>
      <c r="E22" s="266"/>
      <c r="G22" s="198"/>
      <c r="H22" s="46"/>
      <c r="I22" s="411"/>
      <c r="J22" s="411"/>
    </row>
    <row r="23" spans="1:10" ht="12.75" customHeight="1">
      <c r="A23" s="265" t="s">
        <v>194</v>
      </c>
      <c r="B23" s="202"/>
      <c r="C23" s="202"/>
      <c r="D23" s="210"/>
      <c r="E23" s="213">
        <f>E10+E21</f>
        <v>0</v>
      </c>
      <c r="G23" s="198"/>
      <c r="H23" s="46"/>
      <c r="I23" s="411"/>
      <c r="J23" s="411"/>
    </row>
    <row r="24" spans="1:10" ht="12.75" customHeight="1">
      <c r="A24" s="194" t="s">
        <v>155</v>
      </c>
      <c r="B24" s="202"/>
      <c r="C24" s="202"/>
      <c r="D24" s="210"/>
      <c r="E24" s="264">
        <v>0</v>
      </c>
      <c r="F24" s="164"/>
      <c r="G24" s="199" t="s">
        <v>38</v>
      </c>
      <c r="H24" s="292">
        <f>_xlfn.IFERROR((SUM(H14/H20)),"")</f>
      </c>
      <c r="I24" s="411"/>
      <c r="J24" s="411"/>
    </row>
    <row r="25" spans="1:10" ht="15">
      <c r="A25" s="254" t="s">
        <v>2</v>
      </c>
      <c r="B25" s="255"/>
      <c r="C25" s="255"/>
      <c r="D25" s="211"/>
      <c r="E25" s="213">
        <f>IF(E24=0,0,E23/E24)</f>
        <v>0</v>
      </c>
      <c r="G25" s="200" t="s">
        <v>82</v>
      </c>
      <c r="H25" s="292">
        <f>_xlfn.IFERROR((SUM(H10:H13)-H12)/SUM(H17:H19),"")</f>
      </c>
      <c r="I25" s="411"/>
      <c r="J25" s="411"/>
    </row>
    <row r="26" ht="15"/>
    <row r="27" ht="15"/>
    <row r="28" spans="1:10" ht="15.75" thickBot="1">
      <c r="A28" s="193" t="s">
        <v>195</v>
      </c>
      <c r="B28" s="201"/>
      <c r="C28" s="216" t="s">
        <v>158</v>
      </c>
      <c r="D28" s="405" t="s">
        <v>159</v>
      </c>
      <c r="E28" s="406"/>
      <c r="G28" s="268" t="s">
        <v>145</v>
      </c>
      <c r="H28" s="286" t="s">
        <v>146</v>
      </c>
      <c r="I28" s="287" t="s">
        <v>146</v>
      </c>
      <c r="J28" s="288" t="s">
        <v>146</v>
      </c>
    </row>
    <row r="29" spans="1:10" ht="15.75" thickBot="1">
      <c r="A29" s="194"/>
      <c r="B29" s="202"/>
      <c r="C29" s="217" t="s">
        <v>9</v>
      </c>
      <c r="D29" s="203"/>
      <c r="E29" s="257">
        <v>0</v>
      </c>
      <c r="G29" s="269"/>
      <c r="H29" s="276" t="s">
        <v>9</v>
      </c>
      <c r="I29" s="276"/>
      <c r="J29" s="276"/>
    </row>
    <row r="30" spans="1:10" ht="15.75">
      <c r="A30" s="204"/>
      <c r="B30" s="205"/>
      <c r="C30" s="46"/>
      <c r="D30" s="203"/>
      <c r="E30" s="192"/>
      <c r="G30" s="407" t="s">
        <v>157</v>
      </c>
      <c r="H30" s="277"/>
      <c r="I30" s="277"/>
      <c r="J30" s="278"/>
    </row>
    <row r="31" spans="1:10" ht="15">
      <c r="A31" s="206" t="s">
        <v>137</v>
      </c>
      <c r="B31" s="207"/>
      <c r="C31" s="160">
        <v>0</v>
      </c>
      <c r="D31" s="203"/>
      <c r="E31" s="215">
        <f>_xlfn.IFERROR((IF(E29=0,0,C31/E29)),0)</f>
        <v>0</v>
      </c>
      <c r="G31" s="407"/>
      <c r="H31" s="279">
        <v>0</v>
      </c>
      <c r="I31" s="279">
        <v>0</v>
      </c>
      <c r="J31" s="279">
        <v>0</v>
      </c>
    </row>
    <row r="32" spans="1:10" ht="15">
      <c r="A32" s="206" t="s">
        <v>52</v>
      </c>
      <c r="B32" s="207"/>
      <c r="C32" s="213"/>
      <c r="D32" s="203"/>
      <c r="E32" s="215" t="s">
        <v>9</v>
      </c>
      <c r="G32" s="194"/>
      <c r="H32" s="280"/>
      <c r="I32" s="280"/>
      <c r="J32" s="281"/>
    </row>
    <row r="33" spans="1:10" ht="15">
      <c r="A33" s="208" t="s">
        <v>138</v>
      </c>
      <c r="B33" s="189">
        <v>0</v>
      </c>
      <c r="C33" s="293"/>
      <c r="D33" s="203"/>
      <c r="E33" s="215" t="s">
        <v>9</v>
      </c>
      <c r="G33" s="194"/>
      <c r="H33" s="280"/>
      <c r="I33" s="280"/>
      <c r="J33" s="281"/>
    </row>
    <row r="34" spans="1:10" ht="15">
      <c r="A34" s="208" t="s">
        <v>167</v>
      </c>
      <c r="B34" s="189">
        <v>0</v>
      </c>
      <c r="C34" s="214">
        <f>B33+B34</f>
        <v>0</v>
      </c>
      <c r="D34" s="209"/>
      <c r="E34" s="214">
        <f>_xlfn.IFERROR((IF(E29=0,0,C34/E29)),0)</f>
        <v>0</v>
      </c>
      <c r="G34" s="271" t="s">
        <v>147</v>
      </c>
      <c r="H34" s="282">
        <v>0</v>
      </c>
      <c r="I34" s="282">
        <v>0</v>
      </c>
      <c r="J34" s="282">
        <v>0</v>
      </c>
    </row>
    <row r="35" spans="1:10" ht="15">
      <c r="A35" s="206" t="s">
        <v>139</v>
      </c>
      <c r="B35" s="207"/>
      <c r="C35" s="213">
        <f>C31-C34</f>
        <v>0</v>
      </c>
      <c r="D35" s="203"/>
      <c r="E35" s="215">
        <f>_xlfn.IFERROR((IF(E29=0,0,C35/E29)),0)</f>
        <v>0</v>
      </c>
      <c r="G35" s="272" t="s">
        <v>148</v>
      </c>
      <c r="H35" s="215">
        <f>H31-H34</f>
        <v>0</v>
      </c>
      <c r="I35" s="215">
        <f>I31-I34</f>
        <v>0</v>
      </c>
      <c r="J35" s="215">
        <f>J31-J34</f>
        <v>0</v>
      </c>
    </row>
    <row r="36" spans="5:10" ht="15">
      <c r="E36" s="212"/>
      <c r="G36" s="194"/>
      <c r="H36" s="280"/>
      <c r="I36" s="280"/>
      <c r="J36" s="281"/>
    </row>
    <row r="37" spans="1:10" ht="15">
      <c r="A37" s="403" t="s">
        <v>196</v>
      </c>
      <c r="B37" s="404"/>
      <c r="C37" s="219" t="s">
        <v>149</v>
      </c>
      <c r="D37" s="218"/>
      <c r="E37" s="219" t="s">
        <v>150</v>
      </c>
      <c r="G37" s="270" t="s">
        <v>199</v>
      </c>
      <c r="H37" s="270"/>
      <c r="I37" s="270"/>
      <c r="J37" s="270"/>
    </row>
    <row r="38" spans="2:10" ht="15">
      <c r="B38" s="197" t="s">
        <v>168</v>
      </c>
      <c r="C38" s="160">
        <v>0</v>
      </c>
      <c r="D38" s="203"/>
      <c r="E38" s="213">
        <f>_xlfn.IFERROR((IF(E29=0,0,C38/E$29)),0)</f>
        <v>0</v>
      </c>
      <c r="G38" s="273" t="s">
        <v>168</v>
      </c>
      <c r="H38" s="279">
        <v>0</v>
      </c>
      <c r="I38" s="279">
        <v>0</v>
      </c>
      <c r="J38" s="279">
        <v>0</v>
      </c>
    </row>
    <row r="39" spans="2:10" ht="15">
      <c r="B39" s="197" t="s">
        <v>141</v>
      </c>
      <c r="C39" s="160">
        <v>0</v>
      </c>
      <c r="D39" s="203"/>
      <c r="E39" s="213">
        <f>_xlfn.IFERROR((IF(E29=0,0,C39/E$29)),0)</f>
        <v>0</v>
      </c>
      <c r="G39" s="274" t="s">
        <v>141</v>
      </c>
      <c r="H39" s="279">
        <v>0</v>
      </c>
      <c r="I39" s="279">
        <v>0</v>
      </c>
      <c r="J39" s="283">
        <v>0</v>
      </c>
    </row>
    <row r="40" spans="2:10" ht="15">
      <c r="B40" s="197" t="s">
        <v>140</v>
      </c>
      <c r="C40" s="160">
        <v>0</v>
      </c>
      <c r="D40" s="203"/>
      <c r="E40" s="213">
        <f>_xlfn.IFERROR((IF(E29=0,0,C40/E$29)),0)</f>
        <v>0</v>
      </c>
      <c r="G40" s="274" t="s">
        <v>140</v>
      </c>
      <c r="H40" s="279">
        <v>0</v>
      </c>
      <c r="I40" s="279">
        <v>0</v>
      </c>
      <c r="J40" s="283">
        <v>0</v>
      </c>
    </row>
    <row r="41" spans="2:10" ht="15">
      <c r="B41" s="197" t="s">
        <v>142</v>
      </c>
      <c r="C41" s="160">
        <v>0</v>
      </c>
      <c r="D41" s="203"/>
      <c r="E41" s="213">
        <f>_xlfn.IFERROR((IF(E29=0,0,C41/E$29)),0)</f>
        <v>0</v>
      </c>
      <c r="G41" s="274" t="s">
        <v>142</v>
      </c>
      <c r="H41" s="279"/>
      <c r="I41" s="279"/>
      <c r="J41" s="283"/>
    </row>
    <row r="42" spans="2:10" ht="15">
      <c r="B42" s="197" t="s">
        <v>143</v>
      </c>
      <c r="C42" s="160">
        <v>0</v>
      </c>
      <c r="D42" s="210"/>
      <c r="E42" s="213">
        <f>_xlfn.IFERROR((IF(E29=0,0,C42/E$29)),0)</f>
        <v>0</v>
      </c>
      <c r="G42" s="274" t="s">
        <v>156</v>
      </c>
      <c r="H42" s="279"/>
      <c r="I42" s="279"/>
      <c r="J42" s="283"/>
    </row>
    <row r="43" spans="1:10" ht="15">
      <c r="A43" s="197" t="s">
        <v>144</v>
      </c>
      <c r="B43" s="262"/>
      <c r="C43" s="160">
        <v>0</v>
      </c>
      <c r="D43" s="210"/>
      <c r="E43" s="213">
        <f>_xlfn.IFERROR((IF(E29=0,0,C43/E$29)),0)</f>
        <v>0</v>
      </c>
      <c r="G43" s="274" t="s">
        <v>144</v>
      </c>
      <c r="H43" s="279"/>
      <c r="I43" s="279"/>
      <c r="J43" s="283"/>
    </row>
    <row r="44" spans="1:10" ht="15">
      <c r="A44" s="197" t="s">
        <v>144</v>
      </c>
      <c r="B44" s="262"/>
      <c r="C44" s="160">
        <v>0</v>
      </c>
      <c r="D44" s="210"/>
      <c r="E44" s="213">
        <f>_xlfn.IFERROR((IF(E29=0,0,C44/E$29)),0)</f>
        <v>0</v>
      </c>
      <c r="G44" s="275" t="s">
        <v>144</v>
      </c>
      <c r="H44" s="279"/>
      <c r="I44" s="279"/>
      <c r="J44" s="283"/>
    </row>
    <row r="45" ht="15"/>
    <row r="46" spans="1:10" ht="15">
      <c r="A46" s="403" t="s">
        <v>132</v>
      </c>
      <c r="B46" s="404"/>
      <c r="C46" s="403"/>
      <c r="D46" s="404"/>
      <c r="E46" s="403"/>
      <c r="F46" s="404"/>
      <c r="G46" s="414"/>
      <c r="H46" s="415"/>
      <c r="I46" s="415"/>
      <c r="J46" s="415"/>
    </row>
    <row r="47" spans="1:10" ht="15" customHeight="1">
      <c r="A47" s="416" t="s">
        <v>160</v>
      </c>
      <c r="B47" s="417"/>
      <c r="C47" s="417"/>
      <c r="D47" s="417"/>
      <c r="E47" s="417"/>
      <c r="F47" s="417"/>
      <c r="G47" s="417"/>
      <c r="H47" s="417"/>
      <c r="I47" s="417"/>
      <c r="J47" s="418"/>
    </row>
    <row r="48" spans="1:10" ht="15">
      <c r="A48" s="419"/>
      <c r="B48" s="420"/>
      <c r="C48" s="420"/>
      <c r="D48" s="420"/>
      <c r="E48" s="420"/>
      <c r="F48" s="420"/>
      <c r="G48" s="420"/>
      <c r="H48" s="420"/>
      <c r="I48" s="420"/>
      <c r="J48" s="421"/>
    </row>
    <row r="49" spans="1:10" ht="15">
      <c r="A49" s="419"/>
      <c r="B49" s="420"/>
      <c r="C49" s="420"/>
      <c r="D49" s="420"/>
      <c r="E49" s="420"/>
      <c r="F49" s="420"/>
      <c r="G49" s="420"/>
      <c r="H49" s="420"/>
      <c r="I49" s="420"/>
      <c r="J49" s="421"/>
    </row>
    <row r="50" spans="1:10" ht="15">
      <c r="A50" s="419"/>
      <c r="B50" s="420"/>
      <c r="C50" s="420"/>
      <c r="D50" s="420"/>
      <c r="E50" s="420"/>
      <c r="F50" s="420"/>
      <c r="G50" s="420"/>
      <c r="H50" s="420"/>
      <c r="I50" s="420"/>
      <c r="J50" s="421"/>
    </row>
    <row r="51" spans="1:10" ht="15">
      <c r="A51" s="419"/>
      <c r="B51" s="420"/>
      <c r="C51" s="420"/>
      <c r="D51" s="420"/>
      <c r="E51" s="420"/>
      <c r="F51" s="420"/>
      <c r="G51" s="420"/>
      <c r="H51" s="420"/>
      <c r="I51" s="420"/>
      <c r="J51" s="421"/>
    </row>
    <row r="52" spans="1:10" ht="15">
      <c r="A52" s="419"/>
      <c r="B52" s="420"/>
      <c r="C52" s="420"/>
      <c r="D52" s="420"/>
      <c r="E52" s="420"/>
      <c r="F52" s="420"/>
      <c r="G52" s="420"/>
      <c r="H52" s="420"/>
      <c r="I52" s="420"/>
      <c r="J52" s="421"/>
    </row>
    <row r="53" spans="1:10" ht="15">
      <c r="A53" s="419"/>
      <c r="B53" s="420"/>
      <c r="C53" s="420"/>
      <c r="D53" s="420"/>
      <c r="E53" s="420"/>
      <c r="F53" s="420"/>
      <c r="G53" s="420"/>
      <c r="H53" s="420"/>
      <c r="I53" s="420"/>
      <c r="J53" s="421"/>
    </row>
    <row r="54" spans="1:10" ht="15">
      <c r="A54" s="419"/>
      <c r="B54" s="420"/>
      <c r="C54" s="420"/>
      <c r="D54" s="420"/>
      <c r="E54" s="420"/>
      <c r="F54" s="420"/>
      <c r="G54" s="420"/>
      <c r="H54" s="420"/>
      <c r="I54" s="420"/>
      <c r="J54" s="421"/>
    </row>
    <row r="55" spans="1:10" ht="15">
      <c r="A55" s="419"/>
      <c r="B55" s="420"/>
      <c r="C55" s="420"/>
      <c r="D55" s="420"/>
      <c r="E55" s="420"/>
      <c r="F55" s="420"/>
      <c r="G55" s="420"/>
      <c r="H55" s="420"/>
      <c r="I55" s="420"/>
      <c r="J55" s="421"/>
    </row>
    <row r="56" spans="1:10" ht="15">
      <c r="A56" s="419"/>
      <c r="B56" s="420"/>
      <c r="C56" s="420"/>
      <c r="D56" s="420"/>
      <c r="E56" s="420"/>
      <c r="F56" s="420"/>
      <c r="G56" s="420"/>
      <c r="H56" s="420"/>
      <c r="I56" s="420"/>
      <c r="J56" s="421"/>
    </row>
    <row r="57" spans="1:10" ht="15">
      <c r="A57" s="419"/>
      <c r="B57" s="420"/>
      <c r="C57" s="420"/>
      <c r="D57" s="420"/>
      <c r="E57" s="420"/>
      <c r="F57" s="420"/>
      <c r="G57" s="420"/>
      <c r="H57" s="420"/>
      <c r="I57" s="420"/>
      <c r="J57" s="421"/>
    </row>
    <row r="58" spans="1:10" ht="15">
      <c r="A58" s="419"/>
      <c r="B58" s="420"/>
      <c r="C58" s="420"/>
      <c r="D58" s="420"/>
      <c r="E58" s="420"/>
      <c r="F58" s="420"/>
      <c r="G58" s="420"/>
      <c r="H58" s="420"/>
      <c r="I58" s="420"/>
      <c r="J58" s="421"/>
    </row>
    <row r="59" spans="1:10" ht="15">
      <c r="A59" s="422"/>
      <c r="B59" s="423"/>
      <c r="C59" s="423"/>
      <c r="D59" s="423"/>
      <c r="E59" s="423"/>
      <c r="F59" s="423"/>
      <c r="G59" s="423"/>
      <c r="H59" s="423"/>
      <c r="I59" s="423"/>
      <c r="J59" s="424"/>
    </row>
    <row r="60" spans="1:10" ht="15">
      <c r="A60" s="152" t="s">
        <v>208</v>
      </c>
      <c r="J60" s="297" t="s">
        <v>210</v>
      </c>
    </row>
    <row r="61" spans="1:6" ht="15">
      <c r="A61" s="297" t="s">
        <v>170</v>
      </c>
      <c r="B61" s="176"/>
      <c r="C61" s="176"/>
      <c r="D61" s="190"/>
      <c r="E61" s="190"/>
      <c r="F61" s="176"/>
    </row>
    <row r="62" ht="15"/>
    <row r="63" ht="15"/>
    <row r="64" ht="15"/>
    <row r="65" ht="15"/>
    <row r="66" ht="15"/>
    <row r="67" ht="15"/>
  </sheetData>
  <sheetProtection password="DA43" sheet="1" selectLockedCells="1"/>
  <mergeCells count="15">
    <mergeCell ref="I5:J5"/>
    <mergeCell ref="I8:J25"/>
    <mergeCell ref="I7:J7"/>
    <mergeCell ref="G46:J46"/>
    <mergeCell ref="A47:J59"/>
    <mergeCell ref="A46:B46"/>
    <mergeCell ref="C46:D46"/>
    <mergeCell ref="E46:F46"/>
    <mergeCell ref="C2:F3"/>
    <mergeCell ref="A7:D7"/>
    <mergeCell ref="A5:H5"/>
    <mergeCell ref="A6:H6"/>
    <mergeCell ref="A37:B37"/>
    <mergeCell ref="D28:E28"/>
    <mergeCell ref="G30:G31"/>
  </mergeCells>
  <printOptions/>
  <pageMargins left="0.7" right="0.7" top="0.75" bottom="0.75" header="0.3" footer="0.3"/>
  <pageSetup horizontalDpi="600" verticalDpi="600" orientation="landscape" scale="53" r:id="rId4"/>
  <drawing r:id="rId3"/>
  <legacyDrawing r:id="rId2"/>
</worksheet>
</file>

<file path=xl/worksheets/sheet4.xml><?xml version="1.0" encoding="utf-8"?>
<worksheet xmlns="http://schemas.openxmlformats.org/spreadsheetml/2006/main" xmlns:r="http://schemas.openxmlformats.org/officeDocument/2006/relationships">
  <sheetPr codeName="Sheet1"/>
  <dimension ref="A2:O57"/>
  <sheetViews>
    <sheetView showGridLines="0" zoomScale="90" zoomScaleNormal="90" workbookViewId="0" topLeftCell="A1">
      <selection activeCell="B4" sqref="B4:F4"/>
    </sheetView>
  </sheetViews>
  <sheetFormatPr defaultColWidth="9.140625" defaultRowHeight="12.75"/>
  <cols>
    <col min="1" max="1" width="15.57421875" style="0" customWidth="1"/>
    <col min="2" max="2" width="16.7109375" style="0" customWidth="1"/>
    <col min="3" max="3" width="3.421875" style="0" customWidth="1"/>
    <col min="4" max="4" width="12.7109375" style="0" bestFit="1" customWidth="1"/>
    <col min="5" max="5" width="3.7109375" style="0" customWidth="1"/>
    <col min="6" max="6" width="16.00390625" style="0" bestFit="1" customWidth="1"/>
    <col min="7" max="7" width="3.7109375" style="0" customWidth="1"/>
    <col min="8" max="8" width="11.421875" style="0" customWidth="1"/>
    <col min="9" max="9" width="4.28125" style="0" customWidth="1"/>
    <col min="10" max="10" width="19.28125" style="0" bestFit="1" customWidth="1"/>
    <col min="11" max="11" width="3.7109375" style="0" customWidth="1"/>
    <col min="12" max="12" width="13.7109375" style="0" bestFit="1" customWidth="1"/>
    <col min="13" max="13" width="4.7109375" style="0" customWidth="1"/>
  </cols>
  <sheetData>
    <row r="2" spans="1:13" ht="35.25" customHeight="1">
      <c r="A2" s="120"/>
      <c r="B2" s="120"/>
      <c r="C2" s="120"/>
      <c r="D2" s="120"/>
      <c r="E2" s="120"/>
      <c r="F2" s="120"/>
      <c r="G2" s="120"/>
      <c r="H2" s="425" t="s">
        <v>77</v>
      </c>
      <c r="I2" s="425"/>
      <c r="J2" s="425"/>
      <c r="K2" s="425"/>
      <c r="L2" s="425"/>
      <c r="M2" s="120"/>
    </row>
    <row r="3" spans="1:13" ht="93.75" customHeight="1">
      <c r="A3" s="428" t="s">
        <v>203</v>
      </c>
      <c r="B3" s="428"/>
      <c r="C3" s="428"/>
      <c r="D3" s="428"/>
      <c r="E3" s="428"/>
      <c r="F3" s="428"/>
      <c r="G3" s="428"/>
      <c r="H3" s="428"/>
      <c r="I3" s="428"/>
      <c r="J3" s="428"/>
      <c r="K3" s="428"/>
      <c r="L3" s="428"/>
      <c r="M3" s="120"/>
    </row>
    <row r="4" spans="1:15" ht="18" customHeight="1">
      <c r="A4" s="244" t="s">
        <v>39</v>
      </c>
      <c r="B4" s="426" t="s">
        <v>9</v>
      </c>
      <c r="C4" s="426"/>
      <c r="D4" s="426"/>
      <c r="E4" s="426"/>
      <c r="F4" s="426"/>
      <c r="G4" s="220"/>
      <c r="H4" s="220"/>
      <c r="I4" s="220"/>
      <c r="J4" s="220"/>
      <c r="K4" s="220"/>
      <c r="L4" s="220"/>
      <c r="M4" s="220"/>
      <c r="N4" s="11"/>
      <c r="O4" s="11"/>
    </row>
    <row r="5" spans="1:15" ht="18" customHeight="1">
      <c r="A5" s="244" t="s">
        <v>40</v>
      </c>
      <c r="B5" s="427" t="s">
        <v>9</v>
      </c>
      <c r="C5" s="427"/>
      <c r="D5" s="427"/>
      <c r="E5" s="427"/>
      <c r="F5" s="427"/>
      <c r="G5" s="220"/>
      <c r="H5" s="220"/>
      <c r="I5" s="220"/>
      <c r="J5" s="220"/>
      <c r="K5" s="220"/>
      <c r="L5" s="220"/>
      <c r="M5" s="220"/>
      <c r="N5" s="11"/>
      <c r="O5" s="11"/>
    </row>
    <row r="6" spans="1:15" ht="16.5" customHeight="1">
      <c r="A6" s="235" t="s">
        <v>204</v>
      </c>
      <c r="B6" s="11"/>
      <c r="C6" s="11"/>
      <c r="D6" s="11"/>
      <c r="E6" s="11"/>
      <c r="F6" s="11"/>
      <c r="G6" s="11"/>
      <c r="H6" s="11"/>
      <c r="I6" s="11"/>
      <c r="J6" s="11"/>
      <c r="K6" s="11"/>
      <c r="L6" s="11"/>
      <c r="M6" s="11"/>
      <c r="N6" s="11"/>
      <c r="O6" s="11"/>
    </row>
    <row r="7" spans="1:15" ht="12.75" customHeight="1">
      <c r="A7" s="245" t="s">
        <v>110</v>
      </c>
      <c r="B7" s="11"/>
      <c r="C7" s="11"/>
      <c r="D7" s="11"/>
      <c r="E7" s="11"/>
      <c r="F7" s="11"/>
      <c r="G7" s="11"/>
      <c r="H7" s="11"/>
      <c r="I7" s="11"/>
      <c r="J7" s="11"/>
      <c r="K7" s="11"/>
      <c r="L7" s="11"/>
      <c r="M7" s="11"/>
      <c r="N7" s="11"/>
      <c r="O7" s="11"/>
    </row>
    <row r="8" spans="1:15" ht="12.75" customHeight="1">
      <c r="A8" s="245" t="s">
        <v>41</v>
      </c>
      <c r="B8" s="11"/>
      <c r="C8" s="11"/>
      <c r="D8" s="11"/>
      <c r="E8" s="11"/>
      <c r="F8" s="11"/>
      <c r="G8" s="11"/>
      <c r="H8" s="11"/>
      <c r="I8" s="11"/>
      <c r="J8" s="11"/>
      <c r="K8" s="11"/>
      <c r="L8" s="11"/>
      <c r="M8" s="11"/>
      <c r="N8" s="11"/>
      <c r="O8" s="11"/>
    </row>
    <row r="9" spans="1:15" ht="12.75" customHeight="1">
      <c r="A9" s="11"/>
      <c r="B9" s="246" t="s">
        <v>111</v>
      </c>
      <c r="C9" s="11"/>
      <c r="D9" s="11"/>
      <c r="E9" s="11"/>
      <c r="F9" s="11"/>
      <c r="G9" s="11"/>
      <c r="H9" s="11"/>
      <c r="I9" s="11"/>
      <c r="J9" s="11"/>
      <c r="K9" s="11"/>
      <c r="L9" s="11"/>
      <c r="M9" s="11"/>
      <c r="N9" s="11"/>
      <c r="O9" s="11"/>
    </row>
    <row r="10" spans="1:15" ht="12.75" customHeight="1">
      <c r="A10" s="11"/>
      <c r="B10" s="246" t="s">
        <v>112</v>
      </c>
      <c r="C10" s="11"/>
      <c r="D10" s="11"/>
      <c r="E10" s="11"/>
      <c r="F10" s="11"/>
      <c r="G10" s="11"/>
      <c r="H10" s="11"/>
      <c r="I10" s="11"/>
      <c r="J10" s="11"/>
      <c r="K10" s="11"/>
      <c r="L10" s="11"/>
      <c r="M10" s="11"/>
      <c r="N10" s="11"/>
      <c r="O10" s="11"/>
    </row>
    <row r="11" spans="1:15" ht="12.75" customHeight="1">
      <c r="A11" s="223" t="s">
        <v>205</v>
      </c>
      <c r="B11" s="11"/>
      <c r="C11" s="11"/>
      <c r="D11" s="11"/>
      <c r="E11" s="11"/>
      <c r="F11" s="11"/>
      <c r="G11" s="11"/>
      <c r="H11" s="11"/>
      <c r="I11" s="11"/>
      <c r="J11" s="11"/>
      <c r="K11" s="11"/>
      <c r="L11" s="11"/>
      <c r="M11" s="11"/>
      <c r="N11" s="11"/>
      <c r="O11" s="11"/>
    </row>
    <row r="12" spans="1:15" ht="12.75" customHeight="1">
      <c r="A12" s="223" t="s">
        <v>42</v>
      </c>
      <c r="B12" s="11"/>
      <c r="C12" s="11"/>
      <c r="D12" s="11"/>
      <c r="E12" s="11"/>
      <c r="F12" s="11"/>
      <c r="G12" s="11"/>
      <c r="H12" s="11"/>
      <c r="I12" s="11"/>
      <c r="J12" s="11"/>
      <c r="K12" s="11"/>
      <c r="L12" s="11"/>
      <c r="M12" s="11"/>
      <c r="N12" s="11"/>
      <c r="O12" s="11"/>
    </row>
    <row r="13" spans="1:15" ht="12.75" customHeight="1">
      <c r="A13" s="224" t="s">
        <v>43</v>
      </c>
      <c r="B13" s="225" t="s">
        <v>44</v>
      </c>
      <c r="C13" s="11"/>
      <c r="D13" s="11"/>
      <c r="E13" s="11"/>
      <c r="F13" s="11"/>
      <c r="G13" s="11"/>
      <c r="H13" s="11"/>
      <c r="I13" s="11"/>
      <c r="J13" s="11"/>
      <c r="K13" s="11"/>
      <c r="L13" s="11"/>
      <c r="M13" s="11"/>
      <c r="N13" s="11"/>
      <c r="O13" s="11"/>
    </row>
    <row r="14" spans="1:15" ht="12.75" customHeight="1">
      <c r="A14" s="224" t="s">
        <v>45</v>
      </c>
      <c r="B14" s="225" t="s">
        <v>113</v>
      </c>
      <c r="C14" s="11"/>
      <c r="D14" s="11"/>
      <c r="E14" s="11"/>
      <c r="F14" s="11"/>
      <c r="G14" s="11"/>
      <c r="H14" s="11"/>
      <c r="I14" s="11"/>
      <c r="J14" s="11"/>
      <c r="K14" s="11"/>
      <c r="L14" s="11"/>
      <c r="M14" s="11"/>
      <c r="N14" s="11"/>
      <c r="O14" s="11"/>
    </row>
    <row r="15" spans="1:15" ht="12.75" customHeight="1">
      <c r="A15" s="11"/>
      <c r="B15" s="221" t="s">
        <v>46</v>
      </c>
      <c r="C15" s="11"/>
      <c r="D15" s="11"/>
      <c r="E15" s="11"/>
      <c r="F15" s="11"/>
      <c r="G15" s="11"/>
      <c r="H15" s="11"/>
      <c r="I15" s="11"/>
      <c r="J15" s="11"/>
      <c r="K15" s="11"/>
      <c r="L15" s="11"/>
      <c r="M15" s="11"/>
      <c r="N15" s="11"/>
      <c r="O15" s="11"/>
    </row>
    <row r="16" spans="1:15" ht="12.75" customHeight="1">
      <c r="A16" s="11"/>
      <c r="B16" s="221" t="s">
        <v>47</v>
      </c>
      <c r="C16" s="11"/>
      <c r="D16" s="11"/>
      <c r="E16" s="11"/>
      <c r="F16" s="11"/>
      <c r="G16" s="11"/>
      <c r="H16" s="11"/>
      <c r="I16" s="11"/>
      <c r="J16" s="11"/>
      <c r="K16" s="11"/>
      <c r="L16" s="11"/>
      <c r="M16" s="11"/>
      <c r="N16" s="11"/>
      <c r="O16" s="11"/>
    </row>
    <row r="17" spans="1:15" ht="12.75">
      <c r="A17" s="11"/>
      <c r="B17" s="222" t="s">
        <v>114</v>
      </c>
      <c r="C17" s="11"/>
      <c r="D17" s="11"/>
      <c r="E17" s="11"/>
      <c r="F17" s="11"/>
      <c r="G17" s="11"/>
      <c r="H17" s="11"/>
      <c r="I17" s="11"/>
      <c r="J17" s="11"/>
      <c r="K17" s="11"/>
      <c r="L17" s="11"/>
      <c r="M17" s="11"/>
      <c r="N17" s="11"/>
      <c r="O17" s="11"/>
    </row>
    <row r="18" spans="1:15" ht="12.75">
      <c r="A18" s="11"/>
      <c r="B18" s="226" t="s">
        <v>12</v>
      </c>
      <c r="C18" s="11"/>
      <c r="D18" s="11"/>
      <c r="E18" s="11"/>
      <c r="F18" s="227" t="s">
        <v>12</v>
      </c>
      <c r="G18" s="11"/>
      <c r="H18" s="11"/>
      <c r="I18" s="11"/>
      <c r="J18" s="227" t="s">
        <v>95</v>
      </c>
      <c r="K18" s="11"/>
      <c r="L18" s="11"/>
      <c r="M18" s="11"/>
      <c r="N18" s="11"/>
      <c r="O18" s="11"/>
    </row>
    <row r="19" spans="1:15" ht="17.25" customHeight="1">
      <c r="A19" s="225"/>
      <c r="B19" s="267" t="s">
        <v>9</v>
      </c>
      <c r="C19" s="229"/>
      <c r="D19" s="229"/>
      <c r="E19" s="229"/>
      <c r="F19" s="228" t="s">
        <v>9</v>
      </c>
      <c r="G19" s="229"/>
      <c r="H19" s="229"/>
      <c r="I19" s="229"/>
      <c r="J19" s="267" t="s">
        <v>9</v>
      </c>
      <c r="K19" s="225"/>
      <c r="L19" s="225"/>
      <c r="M19" s="11"/>
      <c r="N19" s="11"/>
      <c r="O19" s="11"/>
    </row>
    <row r="20" spans="1:15" ht="12.75">
      <c r="A20" s="11"/>
      <c r="B20" s="229"/>
      <c r="C20" s="229"/>
      <c r="D20" s="229"/>
      <c r="E20" s="229"/>
      <c r="F20" s="229"/>
      <c r="G20" s="229"/>
      <c r="H20" s="229"/>
      <c r="I20" s="229"/>
      <c r="J20" s="229"/>
      <c r="K20" s="225"/>
      <c r="L20" s="225"/>
      <c r="M20" s="11"/>
      <c r="N20" s="11"/>
      <c r="O20" s="11"/>
    </row>
    <row r="21" spans="1:15" ht="15">
      <c r="A21" s="230"/>
      <c r="B21" s="229"/>
      <c r="C21" s="229"/>
      <c r="D21" s="229"/>
      <c r="E21" s="229"/>
      <c r="F21" s="229"/>
      <c r="G21" s="229"/>
      <c r="H21" s="11"/>
      <c r="I21" s="229"/>
      <c r="J21" s="258">
        <v>0</v>
      </c>
      <c r="K21" s="225"/>
      <c r="L21" s="231" t="s">
        <v>166</v>
      </c>
      <c r="M21" s="11"/>
      <c r="N21" s="11"/>
      <c r="O21" s="11"/>
    </row>
    <row r="22" spans="1:15" ht="15">
      <c r="A22" s="230" t="s">
        <v>48</v>
      </c>
      <c r="B22" s="229"/>
      <c r="C22" s="229"/>
      <c r="D22" s="229"/>
      <c r="E22" s="229"/>
      <c r="F22" s="229"/>
      <c r="G22" s="229"/>
      <c r="H22" s="11"/>
      <c r="I22" s="229"/>
      <c r="J22" s="259">
        <v>0</v>
      </c>
      <c r="K22" s="225"/>
      <c r="L22" s="231" t="s">
        <v>151</v>
      </c>
      <c r="M22" s="11"/>
      <c r="N22" s="11"/>
      <c r="O22" s="11"/>
    </row>
    <row r="23" spans="1:15" ht="15">
      <c r="A23" s="230" t="s">
        <v>49</v>
      </c>
      <c r="B23" s="232">
        <v>0</v>
      </c>
      <c r="C23" s="225"/>
      <c r="D23" s="233">
        <v>1</v>
      </c>
      <c r="E23" s="229"/>
      <c r="F23" s="232">
        <v>0</v>
      </c>
      <c r="G23" s="229"/>
      <c r="H23" s="233">
        <v>1</v>
      </c>
      <c r="I23" s="225"/>
      <c r="J23" s="247">
        <f>_xlfn.IFERROR((SUM(J21/J22)*12),0)</f>
        <v>0</v>
      </c>
      <c r="K23" s="225"/>
      <c r="L23" s="233">
        <v>1</v>
      </c>
      <c r="M23" s="11"/>
      <c r="N23" s="11"/>
      <c r="O23" s="11"/>
    </row>
    <row r="24" spans="1:15" ht="20.25" customHeight="1">
      <c r="A24" s="230" t="s">
        <v>115</v>
      </c>
      <c r="B24" s="225"/>
      <c r="C24" s="225"/>
      <c r="D24" s="230"/>
      <c r="E24" s="230" t="s">
        <v>50</v>
      </c>
      <c r="F24" s="234" t="str">
        <f>IF(MIN(B23,F23)&lt;=0,"N/A",(SUM(F23-B23)/B23))</f>
        <v>N/A</v>
      </c>
      <c r="G24" s="225" t="s">
        <v>51</v>
      </c>
      <c r="H24" s="230"/>
      <c r="I24" s="230" t="s">
        <v>50</v>
      </c>
      <c r="J24" s="234" t="str">
        <f>IF(MIN(F23,J23)&lt;=0,"N/A",(SUM(J23-F23)/F23))</f>
        <v>N/A</v>
      </c>
      <c r="K24" s="225" t="s">
        <v>51</v>
      </c>
      <c r="L24" s="225"/>
      <c r="M24" s="11"/>
      <c r="N24" s="11"/>
      <c r="O24" s="11"/>
    </row>
    <row r="25" spans="1:15" ht="9.75" customHeight="1">
      <c r="A25" s="225"/>
      <c r="B25" s="225"/>
      <c r="C25" s="225"/>
      <c r="D25" s="225"/>
      <c r="E25" s="225"/>
      <c r="F25" s="225"/>
      <c r="G25" s="225"/>
      <c r="H25" s="225"/>
      <c r="I25" s="225"/>
      <c r="J25" s="225"/>
      <c r="K25" s="225"/>
      <c r="L25" s="225"/>
      <c r="M25" s="11"/>
      <c r="N25" s="11"/>
      <c r="O25" s="11"/>
    </row>
    <row r="26" spans="1:15" ht="12.75">
      <c r="A26" s="235" t="s">
        <v>52</v>
      </c>
      <c r="B26" s="225"/>
      <c r="C26" s="225"/>
      <c r="D26" s="225"/>
      <c r="E26" s="225"/>
      <c r="F26" s="225"/>
      <c r="G26" s="225"/>
      <c r="H26" s="225"/>
      <c r="I26" s="225"/>
      <c r="J26" s="225"/>
      <c r="K26" s="225"/>
      <c r="L26" s="225"/>
      <c r="M26" s="11"/>
      <c r="N26" s="11"/>
      <c r="O26" s="11"/>
    </row>
    <row r="27" spans="1:15" ht="12.75">
      <c r="A27" s="236" t="s">
        <v>53</v>
      </c>
      <c r="B27" s="225" t="s">
        <v>79</v>
      </c>
      <c r="C27" s="225"/>
      <c r="D27" s="225"/>
      <c r="E27" s="225"/>
      <c r="F27" s="225"/>
      <c r="G27" s="225"/>
      <c r="H27" s="225"/>
      <c r="I27" s="225"/>
      <c r="J27" s="225"/>
      <c r="K27" s="225"/>
      <c r="L27" s="225"/>
      <c r="M27" s="11"/>
      <c r="N27" s="11"/>
      <c r="O27" s="11"/>
    </row>
    <row r="28" spans="1:15" ht="12.75">
      <c r="A28" s="236" t="s">
        <v>45</v>
      </c>
      <c r="B28" s="225" t="s">
        <v>54</v>
      </c>
      <c r="C28" s="225"/>
      <c r="D28" s="225"/>
      <c r="E28" s="225"/>
      <c r="F28" s="225"/>
      <c r="G28" s="225"/>
      <c r="H28" s="225"/>
      <c r="I28" s="225"/>
      <c r="J28" s="225"/>
      <c r="K28" s="225"/>
      <c r="L28" s="225"/>
      <c r="M28" s="11"/>
      <c r="N28" s="11"/>
      <c r="O28" s="11"/>
    </row>
    <row r="29" spans="1:15" ht="12.75">
      <c r="A29" s="236"/>
      <c r="B29" s="225" t="s">
        <v>55</v>
      </c>
      <c r="C29" s="225"/>
      <c r="D29" s="225"/>
      <c r="E29" s="225"/>
      <c r="F29" s="225"/>
      <c r="G29" s="225"/>
      <c r="H29" s="225"/>
      <c r="I29" s="225"/>
      <c r="J29" s="225"/>
      <c r="K29" s="225"/>
      <c r="L29" s="225"/>
      <c r="M29" s="11"/>
      <c r="N29" s="11"/>
      <c r="O29" s="11"/>
    </row>
    <row r="30" spans="1:15" ht="12.75">
      <c r="A30" s="236" t="s">
        <v>56</v>
      </c>
      <c r="B30" s="225" t="s">
        <v>116</v>
      </c>
      <c r="C30" s="225"/>
      <c r="D30" s="225"/>
      <c r="E30" s="225"/>
      <c r="F30" s="225"/>
      <c r="G30" s="225"/>
      <c r="H30" s="225"/>
      <c r="I30" s="225"/>
      <c r="J30" s="225"/>
      <c r="K30" s="225"/>
      <c r="L30" s="225"/>
      <c r="M30" s="11"/>
      <c r="N30" s="11"/>
      <c r="O30" s="11"/>
    </row>
    <row r="31" spans="1:15" ht="12.75">
      <c r="A31" s="225"/>
      <c r="B31" s="222" t="s">
        <v>57</v>
      </c>
      <c r="C31" s="225"/>
      <c r="D31" s="225"/>
      <c r="E31" s="225"/>
      <c r="F31" s="225"/>
      <c r="G31" s="225"/>
      <c r="H31" s="225"/>
      <c r="I31" s="225"/>
      <c r="J31" s="225"/>
      <c r="K31" s="225"/>
      <c r="L31" s="225"/>
      <c r="M31" s="11"/>
      <c r="N31" s="11"/>
      <c r="O31" s="11"/>
    </row>
    <row r="32" spans="1:15" ht="15">
      <c r="A32" s="225"/>
      <c r="B32" s="221" t="s">
        <v>117</v>
      </c>
      <c r="C32" s="225"/>
      <c r="D32" s="225"/>
      <c r="E32" s="225"/>
      <c r="F32" s="225"/>
      <c r="G32" s="225"/>
      <c r="H32" s="225"/>
      <c r="I32" s="225"/>
      <c r="J32" s="260">
        <v>0</v>
      </c>
      <c r="K32" s="225"/>
      <c r="L32" s="231" t="s">
        <v>166</v>
      </c>
      <c r="M32" s="11"/>
      <c r="N32" s="11"/>
      <c r="O32" s="11"/>
    </row>
    <row r="33" spans="1:15" ht="15">
      <c r="A33" s="11"/>
      <c r="B33" s="222" t="s">
        <v>114</v>
      </c>
      <c r="C33" s="11"/>
      <c r="D33" s="11"/>
      <c r="E33" s="11"/>
      <c r="F33" s="11"/>
      <c r="G33" s="11"/>
      <c r="H33" s="11"/>
      <c r="I33" s="11"/>
      <c r="J33" s="263">
        <f>J22</f>
        <v>0</v>
      </c>
      <c r="K33" s="11"/>
      <c r="L33" s="231" t="s">
        <v>151</v>
      </c>
      <c r="M33" s="11"/>
      <c r="N33" s="11"/>
      <c r="O33" s="11"/>
    </row>
    <row r="34" spans="1:15" ht="17.25" customHeight="1">
      <c r="A34" s="230" t="s">
        <v>52</v>
      </c>
      <c r="B34" s="237">
        <v>0</v>
      </c>
      <c r="C34" s="225"/>
      <c r="D34" s="234">
        <f>_xlfn.IFERROR((B34/B23),0)</f>
        <v>0</v>
      </c>
      <c r="E34" s="229" t="s">
        <v>58</v>
      </c>
      <c r="F34" s="237">
        <v>0</v>
      </c>
      <c r="G34" s="229"/>
      <c r="H34" s="234">
        <f>_xlfn.IFERROR((F34/F23),0)</f>
        <v>0</v>
      </c>
      <c r="I34" s="225" t="s">
        <v>58</v>
      </c>
      <c r="J34" s="247">
        <f>_xlfn.IFERROR((SUM(J32/J33)*12),0)</f>
        <v>0</v>
      </c>
      <c r="K34" s="225"/>
      <c r="L34" s="234">
        <f>_xlfn.IFERROR((J34/J23),0)</f>
        <v>0</v>
      </c>
      <c r="M34" s="225"/>
      <c r="N34" s="11"/>
      <c r="O34" s="11"/>
    </row>
    <row r="35" spans="1:15" ht="20.25" customHeight="1">
      <c r="A35" s="230" t="s">
        <v>115</v>
      </c>
      <c r="B35" s="225"/>
      <c r="C35" s="225"/>
      <c r="D35" s="230"/>
      <c r="E35" s="230" t="s">
        <v>50</v>
      </c>
      <c r="F35" s="234" t="str">
        <f>IF(MIN(B34,F34)&lt;=0,"N/A",(SUM(F34-B34)/B34))</f>
        <v>N/A</v>
      </c>
      <c r="G35" s="225" t="s">
        <v>51</v>
      </c>
      <c r="H35" s="230"/>
      <c r="I35" s="230" t="s">
        <v>50</v>
      </c>
      <c r="J35" s="234" t="str">
        <f>IF(MIN(F23,J23)&lt;=0,"N/A",(SUM(J34-F34)/F34))</f>
        <v>N/A</v>
      </c>
      <c r="K35" s="225" t="s">
        <v>51</v>
      </c>
      <c r="L35" s="225"/>
      <c r="M35" s="11"/>
      <c r="N35" s="11"/>
      <c r="O35" s="11"/>
    </row>
    <row r="36" spans="1:15" ht="9.75" customHeight="1">
      <c r="A36" s="11"/>
      <c r="B36" s="11"/>
      <c r="C36" s="11"/>
      <c r="D36" s="11"/>
      <c r="E36" s="11"/>
      <c r="F36" s="11"/>
      <c r="G36" s="11"/>
      <c r="H36" s="11"/>
      <c r="I36" s="11"/>
      <c r="J36" s="11"/>
      <c r="K36" s="11"/>
      <c r="L36" s="11"/>
      <c r="M36" s="11"/>
      <c r="N36" s="11"/>
      <c r="O36" s="11"/>
    </row>
    <row r="37" spans="1:15" ht="12.75">
      <c r="A37" s="235" t="s">
        <v>20</v>
      </c>
      <c r="B37" s="11"/>
      <c r="C37" s="11"/>
      <c r="D37" s="11"/>
      <c r="E37" s="11"/>
      <c r="F37" s="11"/>
      <c r="G37" s="11"/>
      <c r="H37" s="11"/>
      <c r="I37" s="11"/>
      <c r="J37" s="11"/>
      <c r="K37" s="11"/>
      <c r="L37" s="11"/>
      <c r="M37" s="11"/>
      <c r="N37" s="11"/>
      <c r="O37" s="11"/>
    </row>
    <row r="38" spans="1:15" ht="12.75">
      <c r="A38" s="236" t="s">
        <v>53</v>
      </c>
      <c r="B38" s="225" t="s">
        <v>80</v>
      </c>
      <c r="C38" s="225"/>
      <c r="D38" s="225"/>
      <c r="E38" s="225"/>
      <c r="F38" s="225"/>
      <c r="G38" s="225"/>
      <c r="H38" s="225"/>
      <c r="I38" s="225"/>
      <c r="J38" s="225"/>
      <c r="K38" s="225"/>
      <c r="L38" s="225"/>
      <c r="M38" s="11"/>
      <c r="N38" s="11"/>
      <c r="O38" s="11"/>
    </row>
    <row r="39" spans="1:15" ht="12.75">
      <c r="A39" s="236" t="s">
        <v>45</v>
      </c>
      <c r="B39" s="225" t="s">
        <v>59</v>
      </c>
      <c r="C39" s="225"/>
      <c r="D39" s="225"/>
      <c r="E39" s="225"/>
      <c r="F39" s="225"/>
      <c r="G39" s="225"/>
      <c r="H39" s="225"/>
      <c r="I39" s="225"/>
      <c r="J39" s="225"/>
      <c r="K39" s="225"/>
      <c r="L39" s="225"/>
      <c r="M39" s="11"/>
      <c r="N39" s="11"/>
      <c r="O39" s="11"/>
    </row>
    <row r="40" spans="1:15" ht="12.75">
      <c r="A40" s="236"/>
      <c r="B40" s="225" t="s">
        <v>60</v>
      </c>
      <c r="C40" s="225"/>
      <c r="D40" s="225"/>
      <c r="E40" s="225"/>
      <c r="F40" s="225"/>
      <c r="G40" s="225"/>
      <c r="H40" s="225"/>
      <c r="I40" s="225"/>
      <c r="J40" s="225"/>
      <c r="K40" s="225"/>
      <c r="L40" s="225"/>
      <c r="M40" s="11"/>
      <c r="N40" s="11"/>
      <c r="O40" s="11"/>
    </row>
    <row r="41" spans="1:15" ht="12.75">
      <c r="A41" s="236" t="s">
        <v>56</v>
      </c>
      <c r="B41" s="225" t="s">
        <v>206</v>
      </c>
      <c r="C41" s="225"/>
      <c r="D41" s="225"/>
      <c r="E41" s="225"/>
      <c r="F41" s="225"/>
      <c r="G41" s="225"/>
      <c r="H41" s="225"/>
      <c r="I41" s="225"/>
      <c r="J41" s="225"/>
      <c r="K41" s="225"/>
      <c r="L41" s="225"/>
      <c r="M41" s="11"/>
      <c r="N41" s="11"/>
      <c r="O41" s="11"/>
    </row>
    <row r="42" spans="1:15" ht="12.75">
      <c r="A42" s="225"/>
      <c r="B42" s="222" t="s">
        <v>57</v>
      </c>
      <c r="C42" s="225"/>
      <c r="D42" s="225"/>
      <c r="E42" s="225"/>
      <c r="F42" s="225"/>
      <c r="G42" s="225"/>
      <c r="H42" s="225"/>
      <c r="I42" s="225"/>
      <c r="J42" s="225"/>
      <c r="K42" s="225"/>
      <c r="L42" s="225"/>
      <c r="M42" s="11"/>
      <c r="N42" s="11"/>
      <c r="O42" s="11"/>
    </row>
    <row r="43" spans="1:15" ht="12.75">
      <c r="A43" s="225"/>
      <c r="B43" s="221" t="s">
        <v>165</v>
      </c>
      <c r="C43" s="225"/>
      <c r="D43" s="225"/>
      <c r="E43" s="225"/>
      <c r="F43" s="225"/>
      <c r="G43" s="225"/>
      <c r="H43" s="225"/>
      <c r="I43" s="225"/>
      <c r="J43" s="229"/>
      <c r="K43" s="225"/>
      <c r="L43" s="225"/>
      <c r="M43" s="11"/>
      <c r="N43" s="11"/>
      <c r="O43" s="11"/>
    </row>
    <row r="44" spans="1:15" ht="15">
      <c r="A44" s="11"/>
      <c r="B44" s="222" t="s">
        <v>114</v>
      </c>
      <c r="C44" s="11"/>
      <c r="D44" s="11"/>
      <c r="E44" s="11"/>
      <c r="F44" s="11"/>
      <c r="G44" s="11"/>
      <c r="H44" s="11"/>
      <c r="I44" s="11"/>
      <c r="J44" s="258">
        <v>0</v>
      </c>
      <c r="K44" s="11"/>
      <c r="L44" s="231" t="s">
        <v>166</v>
      </c>
      <c r="M44" s="11"/>
      <c r="N44" s="11"/>
      <c r="O44" s="11"/>
    </row>
    <row r="45" spans="1:15" ht="15">
      <c r="A45" s="230" t="s">
        <v>61</v>
      </c>
      <c r="B45" s="229"/>
      <c r="C45" s="229"/>
      <c r="D45" s="229"/>
      <c r="E45" s="229"/>
      <c r="F45" s="229"/>
      <c r="G45" s="229"/>
      <c r="H45" s="229"/>
      <c r="I45" s="229"/>
      <c r="J45" s="263">
        <f>J22</f>
        <v>0</v>
      </c>
      <c r="K45" s="225"/>
      <c r="L45" s="231" t="s">
        <v>151</v>
      </c>
      <c r="M45" s="11"/>
      <c r="N45" s="11"/>
      <c r="O45" s="11"/>
    </row>
    <row r="46" spans="1:15" ht="15">
      <c r="A46" s="230" t="s">
        <v>49</v>
      </c>
      <c r="B46" s="232">
        <v>0</v>
      </c>
      <c r="C46" s="225"/>
      <c r="D46" s="234">
        <f>_xlfn.IFERROR((B46/B23),0)</f>
        <v>0</v>
      </c>
      <c r="E46" s="229" t="s">
        <v>58</v>
      </c>
      <c r="F46" s="232">
        <v>0</v>
      </c>
      <c r="G46" s="229"/>
      <c r="H46" s="234">
        <f>_xlfn.IFERROR((F46/F23),0)</f>
        <v>0</v>
      </c>
      <c r="I46" s="229" t="s">
        <v>58</v>
      </c>
      <c r="J46" s="248">
        <f>_xlfn.IFERROR((SUM(J44/J45)*12),0)</f>
        <v>0</v>
      </c>
      <c r="K46" s="225"/>
      <c r="L46" s="234">
        <f>_xlfn.IFERROR((J46/J23),0)</f>
        <v>0</v>
      </c>
      <c r="M46" s="229"/>
      <c r="N46" s="11"/>
      <c r="O46" s="11"/>
    </row>
    <row r="47" spans="1:15" ht="20.25" customHeight="1">
      <c r="A47" s="230" t="s">
        <v>115</v>
      </c>
      <c r="B47" s="225"/>
      <c r="C47" s="225"/>
      <c r="D47" s="230"/>
      <c r="E47" s="230" t="s">
        <v>50</v>
      </c>
      <c r="F47" s="234" t="str">
        <f>IF(MIN(B46,F46)&lt;=0,"N/A",(SUM(F46-B46)/B46))</f>
        <v>N/A</v>
      </c>
      <c r="G47" s="225" t="s">
        <v>51</v>
      </c>
      <c r="H47" s="230"/>
      <c r="I47" s="230" t="s">
        <v>50</v>
      </c>
      <c r="J47" s="234" t="str">
        <f>IF(MIN(F23,J23)&lt;=0,"N/A",(SUM(J46-F46)/F46))</f>
        <v>N/A</v>
      </c>
      <c r="K47" s="225" t="s">
        <v>51</v>
      </c>
      <c r="L47" s="225"/>
      <c r="M47" s="11"/>
      <c r="N47" s="11"/>
      <c r="O47" s="11"/>
    </row>
    <row r="48" spans="1:15" ht="12.75">
      <c r="A48" s="11"/>
      <c r="B48" s="11"/>
      <c r="C48" s="11"/>
      <c r="D48" s="11"/>
      <c r="E48" s="11"/>
      <c r="F48" s="11"/>
      <c r="G48" s="11"/>
      <c r="H48" s="11"/>
      <c r="I48" s="11"/>
      <c r="J48" s="11"/>
      <c r="K48" s="11"/>
      <c r="L48" s="11"/>
      <c r="M48" s="11"/>
      <c r="N48" s="11"/>
      <c r="O48" s="11"/>
    </row>
    <row r="49" spans="1:15" ht="12.75">
      <c r="A49" s="225" t="s">
        <v>62</v>
      </c>
      <c r="B49" s="11"/>
      <c r="C49" s="11"/>
      <c r="D49" s="11"/>
      <c r="E49" s="11"/>
      <c r="F49" s="11"/>
      <c r="G49" s="11"/>
      <c r="H49" s="11"/>
      <c r="I49" s="11"/>
      <c r="J49" s="11"/>
      <c r="K49" s="11"/>
      <c r="L49" s="11"/>
      <c r="M49" s="11"/>
      <c r="N49" s="11"/>
      <c r="O49" s="11"/>
    </row>
    <row r="50" spans="1:15" ht="12.75">
      <c r="A50" s="225" t="s">
        <v>63</v>
      </c>
      <c r="B50" s="11"/>
      <c r="C50" s="11"/>
      <c r="D50" s="11"/>
      <c r="E50" s="11"/>
      <c r="F50" s="11"/>
      <c r="G50" s="11"/>
      <c r="H50" s="11"/>
      <c r="I50" s="11"/>
      <c r="J50" s="11"/>
      <c r="K50" s="11"/>
      <c r="L50" s="11"/>
      <c r="M50" s="11"/>
      <c r="N50" s="11"/>
      <c r="O50" s="11"/>
    </row>
    <row r="51" spans="1:15" ht="15">
      <c r="A51" s="225" t="s">
        <v>118</v>
      </c>
      <c r="B51" s="11"/>
      <c r="C51" s="238"/>
      <c r="D51" s="261" t="s">
        <v>119</v>
      </c>
      <c r="E51" s="238"/>
      <c r="F51" s="261" t="s">
        <v>120</v>
      </c>
      <c r="G51" s="240"/>
      <c r="H51" s="261" t="s">
        <v>121</v>
      </c>
      <c r="I51" s="11"/>
      <c r="J51" s="11"/>
      <c r="K51" s="11"/>
      <c r="L51" s="11"/>
      <c r="M51" s="11"/>
      <c r="N51" s="11"/>
      <c r="O51" s="11"/>
    </row>
    <row r="52" spans="1:15" ht="12.75">
      <c r="A52" s="225"/>
      <c r="B52" s="11"/>
      <c r="C52" s="241"/>
      <c r="D52" s="242"/>
      <c r="E52" s="241"/>
      <c r="F52" s="242"/>
      <c r="G52" s="243"/>
      <c r="H52" s="239"/>
      <c r="I52" s="11"/>
      <c r="J52" s="11"/>
      <c r="K52" s="11"/>
      <c r="L52" s="11"/>
      <c r="M52" s="11"/>
      <c r="N52" s="11"/>
      <c r="O52" s="11"/>
    </row>
    <row r="53" spans="1:15" ht="12.75">
      <c r="A53" s="225"/>
      <c r="B53" s="11"/>
      <c r="C53" s="241"/>
      <c r="D53" s="242"/>
      <c r="E53" s="241"/>
      <c r="F53" s="242"/>
      <c r="G53" s="243"/>
      <c r="H53" s="239"/>
      <c r="I53" s="11"/>
      <c r="J53" s="11"/>
      <c r="K53" s="11"/>
      <c r="L53" s="11"/>
      <c r="M53" s="11"/>
      <c r="N53" s="11"/>
      <c r="O53" s="11"/>
    </row>
    <row r="54" spans="1:15" ht="12.75">
      <c r="A54" s="225"/>
      <c r="B54" s="11"/>
      <c r="C54" s="241"/>
      <c r="D54" s="242"/>
      <c r="E54" s="241"/>
      <c r="F54" s="242"/>
      <c r="G54" s="243"/>
      <c r="H54" s="239"/>
      <c r="I54" s="11"/>
      <c r="J54" s="11"/>
      <c r="K54" s="11"/>
      <c r="L54" s="11"/>
      <c r="M54" s="11"/>
      <c r="N54" s="11"/>
      <c r="O54" s="11"/>
    </row>
    <row r="55" spans="1:15" ht="12.75">
      <c r="A55" s="225"/>
      <c r="B55" s="11"/>
      <c r="C55" s="241"/>
      <c r="D55" s="242"/>
      <c r="E55" s="241"/>
      <c r="F55" s="242"/>
      <c r="G55" s="243"/>
      <c r="H55" s="239"/>
      <c r="I55" s="11"/>
      <c r="J55" s="11"/>
      <c r="K55" s="11"/>
      <c r="L55" s="11"/>
      <c r="M55" s="11"/>
      <c r="N55" s="11"/>
      <c r="O55" s="11"/>
    </row>
    <row r="56" spans="1:8" ht="15.75">
      <c r="A56" s="299" t="s">
        <v>208</v>
      </c>
      <c r="C56" s="177"/>
      <c r="D56" s="182"/>
      <c r="E56" s="178"/>
      <c r="F56" s="182"/>
      <c r="G56" s="179"/>
      <c r="H56" s="121"/>
    </row>
    <row r="57" spans="1:13" ht="12.75">
      <c r="A57" s="300" t="s">
        <v>170</v>
      </c>
      <c r="B57" s="175"/>
      <c r="C57" s="177"/>
      <c r="D57" s="181"/>
      <c r="E57" s="177"/>
      <c r="F57" s="121"/>
      <c r="G57" s="179"/>
      <c r="H57" s="121"/>
      <c r="L57" s="298" t="s">
        <v>210</v>
      </c>
      <c r="M57" s="180" t="s">
        <v>9</v>
      </c>
    </row>
  </sheetData>
  <sheetProtection password="DA43" sheet="1" selectLockedCells="1"/>
  <mergeCells count="4">
    <mergeCell ref="H2:L2"/>
    <mergeCell ref="B4:F4"/>
    <mergeCell ref="B5:F5"/>
    <mergeCell ref="A3:L3"/>
  </mergeCells>
  <printOptions/>
  <pageMargins left="0.7" right="0.7" top="0.75" bottom="0.75" header="0.3" footer="0.3"/>
  <pageSetup horizontalDpi="600" verticalDpi="600" orientation="portrait" scale="56" r:id="rId4"/>
  <drawing r:id="rId3"/>
  <legacyDrawing r:id="rId2"/>
</worksheet>
</file>

<file path=xl/worksheets/sheet5.xml><?xml version="1.0" encoding="utf-8"?>
<worksheet xmlns="http://schemas.openxmlformats.org/spreadsheetml/2006/main" xmlns:r="http://schemas.openxmlformats.org/officeDocument/2006/relationships">
  <sheetPr codeName="Sheet4"/>
  <dimension ref="B1:F14"/>
  <sheetViews>
    <sheetView showGridLines="0" zoomScalePageLayoutView="0" workbookViewId="0" topLeftCell="A1">
      <selection activeCell="B16" sqref="B16"/>
    </sheetView>
  </sheetViews>
  <sheetFormatPr defaultColWidth="9.140625" defaultRowHeight="12.75"/>
  <cols>
    <col min="1" max="1" width="1.1484375" style="0" customWidth="1"/>
    <col min="2" max="2" width="64.421875" style="0" customWidth="1"/>
    <col min="3" max="3" width="1.57421875" style="0" customWidth="1"/>
    <col min="4" max="4" width="5.57421875" style="0" customWidth="1"/>
    <col min="5" max="6" width="16.00390625" style="0" customWidth="1"/>
    <col min="7" max="7" width="3.28125" style="0" customWidth="1"/>
    <col min="8" max="8" width="8.7109375" style="0" hidden="1" customWidth="1"/>
    <col min="9" max="9" width="8.28125" style="0" customWidth="1"/>
  </cols>
  <sheetData>
    <row r="1" spans="2:6" ht="15">
      <c r="B1" s="144" t="s">
        <v>64</v>
      </c>
      <c r="C1" s="122"/>
      <c r="D1" s="129"/>
      <c r="E1" s="129"/>
      <c r="F1" s="129"/>
    </row>
    <row r="2" spans="2:6" ht="12.75">
      <c r="B2" s="122" t="s">
        <v>65</v>
      </c>
      <c r="C2" s="122"/>
      <c r="D2" s="129"/>
      <c r="E2" s="129"/>
      <c r="F2" s="129"/>
    </row>
    <row r="3" spans="2:6" ht="12.75">
      <c r="B3" s="123"/>
      <c r="C3" s="123"/>
      <c r="D3" s="130"/>
      <c r="E3" s="130"/>
      <c r="F3" s="130"/>
    </row>
    <row r="4" spans="2:6" ht="51">
      <c r="B4" s="123" t="s">
        <v>66</v>
      </c>
      <c r="C4" s="123"/>
      <c r="D4" s="130"/>
      <c r="E4" s="130"/>
      <c r="F4" s="130"/>
    </row>
    <row r="5" spans="2:6" ht="12.75">
      <c r="B5" s="123"/>
      <c r="C5" s="123"/>
      <c r="D5" s="130"/>
      <c r="E5" s="130"/>
      <c r="F5" s="130"/>
    </row>
    <row r="6" spans="2:6" ht="25.5">
      <c r="B6" s="122" t="s">
        <v>67</v>
      </c>
      <c r="C6" s="122"/>
      <c r="D6" s="129"/>
      <c r="E6" s="129" t="s">
        <v>122</v>
      </c>
      <c r="F6" s="129" t="s">
        <v>68</v>
      </c>
    </row>
    <row r="7" spans="2:6" ht="13.5" thickBot="1">
      <c r="B7" s="123"/>
      <c r="C7" s="123"/>
      <c r="D7" s="130"/>
      <c r="E7" s="130"/>
      <c r="F7" s="130"/>
    </row>
    <row r="8" spans="2:6" ht="38.25">
      <c r="B8" s="124" t="s">
        <v>69</v>
      </c>
      <c r="C8" s="125"/>
      <c r="D8" s="131"/>
      <c r="E8" s="131">
        <v>5</v>
      </c>
      <c r="F8" s="132"/>
    </row>
    <row r="9" spans="2:6" ht="51">
      <c r="B9" s="126"/>
      <c r="C9" s="123"/>
      <c r="D9" s="130"/>
      <c r="E9" s="133" t="s">
        <v>70</v>
      </c>
      <c r="F9" s="134" t="s">
        <v>74</v>
      </c>
    </row>
    <row r="10" spans="2:6" ht="38.25">
      <c r="B10" s="126"/>
      <c r="C10" s="123"/>
      <c r="D10" s="130"/>
      <c r="E10" s="133" t="s">
        <v>71</v>
      </c>
      <c r="F10" s="134"/>
    </row>
    <row r="11" spans="2:6" ht="38.25">
      <c r="B11" s="126"/>
      <c r="C11" s="123"/>
      <c r="D11" s="130"/>
      <c r="E11" s="133" t="s">
        <v>72</v>
      </c>
      <c r="F11" s="134"/>
    </row>
    <row r="12" spans="2:6" ht="39" thickBot="1">
      <c r="B12" s="127"/>
      <c r="C12" s="128"/>
      <c r="D12" s="135"/>
      <c r="E12" s="136" t="s">
        <v>73</v>
      </c>
      <c r="F12" s="137"/>
    </row>
    <row r="13" spans="2:6" ht="12.75">
      <c r="B13" s="123"/>
      <c r="C13" s="123"/>
      <c r="D13" s="130"/>
      <c r="E13" s="130"/>
      <c r="F13" s="130"/>
    </row>
    <row r="14" spans="2:6" ht="12.75">
      <c r="B14" s="123"/>
      <c r="C14" s="123"/>
      <c r="D14" s="130"/>
      <c r="E14" s="130"/>
      <c r="F14" s="130"/>
    </row>
  </sheetData>
  <sheetProtection password="DA43" sheet="1"/>
  <hyperlinks>
    <hyperlink ref="E9" location="'Cash Flow Analysis Calculator'!L21:L22" display="'Cash Flow Analysis Calculator'!L21:L22"/>
    <hyperlink ref="E10" location="'Cash Flow Analysis Calculator'!F21" display="'Cash Flow Analysis Calculator'!F21"/>
    <hyperlink ref="E11" location="'Cash Flow Analysis Calculator'!F37" display="'Cash Flow Analysis Calculator'!F37"/>
    <hyperlink ref="E12" location="'Cash Flow Analysis Calculator'!L37" display="'Cash Flow Analysis Calculator'!L37"/>
  </hyperlinks>
  <printOptions/>
  <pageMargins left="0.7" right="0.7" top="0.75" bottom="0.75" header="0.3" footer="0.3"/>
  <pageSetup horizontalDpi="600" verticalDpi="600" orientation="landscape" r:id="rId1"/>
  <headerFooter>
    <oddFooter>&amp;L&amp;7© 2017 Essent Guaranty, Inc., All rights reserved.   |   essent.us&amp;R&amp;7v04.2017.1</oddFoot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RMIC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2021 Cash Flow Analysis Calculator</dc:title>
  <dc:subject/>
  <dc:creator>Essent Guaranty Inc.</dc:creator>
  <cp:keywords/>
  <dc:description/>
  <cp:lastModifiedBy>Francine Roberts</cp:lastModifiedBy>
  <cp:lastPrinted>2020-12-10T14:29:13Z</cp:lastPrinted>
  <dcterms:created xsi:type="dcterms:W3CDTF">2006-03-13T14:38:59Z</dcterms:created>
  <dcterms:modified xsi:type="dcterms:W3CDTF">2021-01-26T18:47:07Z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0x0101008A5EDBA711967A42A93806FEBA78727D</vt:lpwstr>
  </property>
  <property fmtid="{D5CDD505-2E9C-101B-9397-08002B2CF9AE}" pid="3" name="TemplateUrl">
    <vt:lpwstr/>
  </property>
  <property fmtid="{D5CDD505-2E9C-101B-9397-08002B2CF9AE}" pid="4" name="xd_Signature">
    <vt:bool>false</vt:bool>
  </property>
  <property fmtid="{D5CDD505-2E9C-101B-9397-08002B2CF9AE}" pid="5" name="xd_ProgID">
    <vt:lpwstr/>
  </property>
  <property fmtid="{D5CDD505-2E9C-101B-9397-08002B2CF9AE}" pid="6" name="RMIC.com Link">
    <vt:lpwstr>/calculators/Tax Return Analysis Calculator October 2010.xlsx</vt:lpwstr>
  </property>
  <property fmtid="{D5CDD505-2E9C-101B-9397-08002B2CF9AE}" pid="7" name="_dlc_DocId">
    <vt:lpwstr>XUXHPWXEU5KU-852-15852</vt:lpwstr>
  </property>
  <property fmtid="{D5CDD505-2E9C-101B-9397-08002B2CF9AE}" pid="8" name="_dlc_DocIdItemGuid">
    <vt:lpwstr>105ceafa-ddbc-4efc-a9a1-1a8694c6b645</vt:lpwstr>
  </property>
  <property fmtid="{D5CDD505-2E9C-101B-9397-08002B2CF9AE}" pid="9" name="_dlc_DocIdUrl">
    <vt:lpwstr>https://ishare.essent.us/ishare/operations/BS/BSP/CTTS/_layouts/15/DocIdRedir.aspx?ID=XUXHPWXEU5KU-852-15852, XUXHPWXEU5KU-852-15852</vt:lpwstr>
  </property>
</Properties>
</file>